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vvedimenti II semestre 2023" sheetId="1" r:id="rId1"/>
  </sheets>
  <definedNames>
    <definedName name="_xlnm._FilterDatabase" localSheetId="0" hidden="1">'provvedimenti II semestre 2023'!$A$2:$P$556</definedName>
  </definedNames>
  <calcPr calcId="162913"/>
</workbook>
</file>

<file path=xl/calcChain.xml><?xml version="1.0" encoding="utf-8"?>
<calcChain xmlns="http://schemas.openxmlformats.org/spreadsheetml/2006/main">
  <c r="J503" i="1" l="1"/>
  <c r="J467" i="1"/>
  <c r="J258" i="1"/>
  <c r="J253" i="1"/>
  <c r="J251" i="1"/>
  <c r="J248" i="1"/>
  <c r="J217" i="1"/>
  <c r="J211" i="1"/>
  <c r="J204" i="1"/>
  <c r="J202" i="1"/>
  <c r="J198" i="1"/>
  <c r="J166" i="1"/>
  <c r="J160" i="1"/>
  <c r="J145" i="1"/>
  <c r="J143" i="1"/>
  <c r="J137" i="1"/>
  <c r="J135" i="1"/>
  <c r="J104" i="1"/>
  <c r="J61" i="1"/>
  <c r="J37" i="1"/>
</calcChain>
</file>

<file path=xl/sharedStrings.xml><?xml version="1.0" encoding="utf-8"?>
<sst xmlns="http://schemas.openxmlformats.org/spreadsheetml/2006/main" count="5203" uniqueCount="1695">
  <si>
    <t>CIG</t>
  </si>
  <si>
    <t xml:space="preserve">CF struttura proponente </t>
  </si>
  <si>
    <t xml:space="preserve">denominazione struttura proponente </t>
  </si>
  <si>
    <t>oggetto del bando (oggetto del lotto identificato dal CIG)</t>
  </si>
  <si>
    <t>procedura di scelta del contraente (*)</t>
  </si>
  <si>
    <t>CF Operatori economici partecipanti (**)</t>
  </si>
  <si>
    <t>ragione sociale/denominazione Operatori economici partecipanti</t>
  </si>
  <si>
    <t xml:space="preserve">CF aggiudicatario </t>
  </si>
  <si>
    <t xml:space="preserve">ragione sociale/denominazione Aggiudicatario </t>
  </si>
  <si>
    <t>Importo di AGGIUDICAZIONE (al lordo oneri di sicurezza e al netto iva)</t>
  </si>
  <si>
    <t>data inizio contratto</t>
  </si>
  <si>
    <t>data fine contratto</t>
  </si>
  <si>
    <t>NUMERO provved.to o protocollo affid.to servizio</t>
  </si>
  <si>
    <t>DATA provv. o prot. affidamento</t>
  </si>
  <si>
    <t xml:space="preserve"> Verifiche ex art. 80</t>
  </si>
  <si>
    <t>01772890933</t>
  </si>
  <si>
    <t>Affidamento diretto in adesione ad Accordo quadro/Convenzione</t>
  </si>
  <si>
    <t>01220590937</t>
  </si>
  <si>
    <t>KCS CAREGIVER COOPERATIVA SOCIALE</t>
  </si>
  <si>
    <t>ASFO Friuli Occidentale</t>
  </si>
  <si>
    <t>A0326504B1</t>
  </si>
  <si>
    <t>Servizio di assistenza e altri servizi ausiliari presso le Residenze sanitarie assistenziali di Sacile e Roveredo in Piano</t>
  </si>
  <si>
    <t>AFFIDAMENTO DIRETTO IN ADESIONE AD ACCORDO QUADRO/CONVENZIONE</t>
  </si>
  <si>
    <t>00956330328</t>
  </si>
  <si>
    <t>ACQUA CUP S.R.L.</t>
  </si>
  <si>
    <t>CANILE DI VILLOTTA SRL</t>
  </si>
  <si>
    <t>serv. di cattura di animali e servizi collegati (cinovigile e ambulanza veterinaria) lotto 5 15SER011.1</t>
  </si>
  <si>
    <t>91086140935</t>
  </si>
  <si>
    <t>Associazione di volontariato Mi Fido di te</t>
  </si>
  <si>
    <t>A006CFAEF7</t>
  </si>
  <si>
    <t>04656100726</t>
  </si>
  <si>
    <t>16SER009 SERVIZIO DI FACCHINAGGIO (lotto5)</t>
  </si>
  <si>
    <t>00310180351-01806030308-01500940935-00437790934</t>
  </si>
  <si>
    <t>ATI COOPSERVICE S.COOP. P.A. (mandataria), CONSORZIO C.O.S.M. CONSORZIO OEPRATIVO SALUTE MENTAEL SOCIETA' COOP. SOCIALE (MANDANTE DITTE ESECUTRICI: COOPERRATIVA SOCIALE KARPOS SOC.COOP.ONLUS, COOP NONCELLO SOC.COOP.SOCIALE IMPRESA SOCIALE ONLUS)</t>
  </si>
  <si>
    <t>Z423CEA7CA</t>
  </si>
  <si>
    <t>06872000010</t>
  </si>
  <si>
    <t>OFFICINA ORTOPEDICA FERRERO S.R.L.</t>
  </si>
  <si>
    <t>01792370932</t>
  </si>
  <si>
    <t>FRIULVIAGGI SRL</t>
  </si>
  <si>
    <t>00587650938</t>
  </si>
  <si>
    <t>00437790934</t>
  </si>
  <si>
    <t>08275401001</t>
  </si>
  <si>
    <t>01772890934</t>
  </si>
  <si>
    <t>00311310379</t>
  </si>
  <si>
    <t>CAMST SOCI. COOP.AR.L.</t>
  </si>
  <si>
    <t>SERV.RISTORAZIONE (PASTI VEICOLATI E GENERI EXTRA) ex ID10SER411</t>
  </si>
  <si>
    <t>05903120631-02006400960</t>
  </si>
  <si>
    <t>ATI: VIVISOL SRL-SAPIO LIFE SRL</t>
  </si>
  <si>
    <t>A02AE3AB95</t>
  </si>
  <si>
    <t>10SER501.1 SERVIZI DI OSSIGENOTERAPIA E VENTILOTERAPIA DOMICILIARE (lotto1)</t>
  </si>
  <si>
    <t>A011D4389A</t>
  </si>
  <si>
    <t>ARCS</t>
  </si>
  <si>
    <t>Procedura negoziata senza pubblicazione del bando ai sensi dell'art.63 c.2 voce c) estrema urgenza</t>
  </si>
  <si>
    <t>COOPERATIVA SOCIALE ACLI - SOCIETA' COOPERATIVA O.N.L.U.S.</t>
  </si>
  <si>
    <t>ID14SER025 SERVIZIO DI MOBILITà PER PERSONE CON DISABILITà CHE FERQUENTANO I SERVIZI SEMIRESIDENZIALI</t>
  </si>
  <si>
    <t xml:space="preserve">11SER106 SERV.GESTIONE FULL RISK AUSILI DISABILI </t>
  </si>
  <si>
    <t>9995936B54</t>
  </si>
  <si>
    <t>02900190303</t>
  </si>
  <si>
    <t>DUE EFFE COOPERATIVA SOCIALE ONLUS</t>
  </si>
  <si>
    <t>A021D56A4C</t>
  </si>
  <si>
    <t>SERVIZIO DI TRASPORTO SECONDARIO CON AMBULANZA AREA VASTA PN (ID11SER007)</t>
  </si>
  <si>
    <t>01738810975</t>
  </si>
  <si>
    <t>02402671206</t>
  </si>
  <si>
    <t>REKEEP S.P.A. - SOCIETA' A SOCIO UNICO</t>
  </si>
  <si>
    <t>11SER056 SERVIZIO TRASPORTO DEGENTI E ALTRI TRASPORTI INTERNI - barellaggio</t>
  </si>
  <si>
    <t>A01FE61E60</t>
  </si>
  <si>
    <t>INFO SRL</t>
  </si>
  <si>
    <t>SERV.PUBBLICAZIONE BANDI GARA GAZZETTA UFFICIALE ITALIANA ID18SER014</t>
  </si>
  <si>
    <t>ZA83D51DE1</t>
  </si>
  <si>
    <t>'04656100726</t>
  </si>
  <si>
    <t>19ECO004 FORNITURA ACQUA IN CONTENITORI</t>
  </si>
  <si>
    <t>Z083D1AA7E</t>
  </si>
  <si>
    <t>03833021201</t>
  </si>
  <si>
    <t>Servizio di gattile contumaciale</t>
  </si>
  <si>
    <t>procedura negoziata senza bando ai sensi del D.L 76/2020 art.1 comma 2 lettera b (importi sotto soglia)</t>
  </si>
  <si>
    <t>Z2D3D047BB</t>
  </si>
  <si>
    <t>01484180391</t>
  </si>
  <si>
    <t>Gruppo Servizi Associati spa</t>
  </si>
  <si>
    <t>01133140937</t>
  </si>
  <si>
    <t>CNR Istituto di Fisiologia Clinica del Consiglio Nazionale delle Ricerche</t>
  </si>
  <si>
    <t xml:space="preserve">
Z3C3C10C87</t>
  </si>
  <si>
    <t>Noleggio materiale per esercitazioni pratiche corsi antincendio</t>
  </si>
  <si>
    <t>affidamento diretto ai sensi dell'art 50 comma 1 voce b del D.lgs 36/2023</t>
  </si>
  <si>
    <t>02368240301</t>
  </si>
  <si>
    <t>Friuli Antincendi</t>
  </si>
  <si>
    <t>Z5E3C0F360</t>
  </si>
  <si>
    <t>Corso formazione MENTAL HEALTH RECOVERY STAR</t>
  </si>
  <si>
    <t>affidamento diretto ai sensi dell'art 50 comma 1 voce b</t>
  </si>
  <si>
    <t>Il Chiaro del bosco Onlus</t>
  </si>
  <si>
    <t>ZDE3C2B2A7</t>
  </si>
  <si>
    <t xml:space="preserve">  Percorso formativo specifico per la prevenzione del Gioco d’Azzardo Patologico istituti scolastici 2023_2024 </t>
  </si>
  <si>
    <t>Il Piccolo Principe</t>
  </si>
  <si>
    <t>Z673C2B2EF</t>
  </si>
  <si>
    <t>piano di monitoraggio e valutazione riferito sia ai processi che agli esiti del progetto GAP 2023_2024</t>
  </si>
  <si>
    <t>procedura negoziata senza bando ai sensi dell'art 50 comma 1 voce c (importi &gt;140000)</t>
  </si>
  <si>
    <t>A00A850629</t>
  </si>
  <si>
    <t>Servizio DI NOLEGGIO AUTOBUS CON CONDUCENTE PER USCITE TERAPEUTICO/RIABILITATIVE</t>
  </si>
  <si>
    <t>FRULVIAGGI SRL</t>
  </si>
  <si>
    <t>A017B59CFE</t>
  </si>
  <si>
    <t>Manutenzione e ricondizionamento ausili per disabili ID19SER009</t>
  </si>
  <si>
    <t>HOME CARE
SOLUTIONS SRL</t>
  </si>
  <si>
    <t>HOME CARE SOLUTIONS SRL</t>
  </si>
  <si>
    <t>ZC53CD6F08</t>
  </si>
  <si>
    <t>Percorso formativo per l'attività di verifiche periodiche in materia di igiene e sanità pubblica del TDP presso terzi</t>
  </si>
  <si>
    <t xml:space="preserve">procedura negoziata senza pubblicazione del bando ai sensi dell’art. 50, c. 1, lett. b) D.Lgs. n. 36/2023 </t>
  </si>
  <si>
    <t>Heiko
S.R.L. Societa’ Benefit</t>
  </si>
  <si>
    <t>04.12.2023</t>
  </si>
  <si>
    <t>21.12.2023</t>
  </si>
  <si>
    <t>A01BC78A57</t>
  </si>
  <si>
    <t>Servizio di ristorazione a ridotto impatto ambientale e servizi accessori in favore degli enti del servizio sanitario della regione fvg</t>
  </si>
  <si>
    <t>01617950249</t>
  </si>
  <si>
    <t>RTI: SERENISSIMA RISTORAZIONE spa, CAMST srl, IMPRESA TILATTI RINALDO srl</t>
  </si>
  <si>
    <t>'01617950249</t>
  </si>
  <si>
    <t>Z813D9D22B</t>
  </si>
  <si>
    <t>Servizio di sorveglianza dell'area di accesso situtata nei pressi del Pad. D del Presidio ospedaliero di Pordenone</t>
  </si>
  <si>
    <t>affidamento diretto ai sensi dell'art. 50 co. 1 lett. B</t>
  </si>
  <si>
    <t>'01484180391</t>
  </si>
  <si>
    <t>ZB23DFB697</t>
  </si>
  <si>
    <t>PC19SER106-Realizzazione di un sistema di accreditamento di nuovi servizi e affidamento a enti del terzo settore e A.S.D._COOP.SOC.ITACA ONLUS</t>
  </si>
  <si>
    <t>Cooperativa Itaca società cooperativa sociale onlus</t>
  </si>
  <si>
    <t>Z2C3DFB7BB</t>
  </si>
  <si>
    <t>PC19SER106-Realizzazione di un sistema di accreditamento di nuovi servizi e affidamento a enti del terzo settore e A.S.D._ASS.MODO</t>
  </si>
  <si>
    <t>ASSOCIAZIONE MODO APS</t>
  </si>
  <si>
    <t>A044FD9D54</t>
  </si>
  <si>
    <t>PC19SER106-Realizzazione di un sistema di accreditamento di nuovi servizi e affidamento a enti del terzo settore e A.S.D._COOP FUTURA</t>
  </si>
  <si>
    <t>01154180937</t>
  </si>
  <si>
    <t>FUTURA SOCIETA’ COOPERATIVA SOCIALE ONLUS</t>
  </si>
  <si>
    <t>A04508E2B5</t>
  </si>
  <si>
    <t>PC19SER106-Realizzazione di un sistema di accreditamento di nuovi servizi e affidamento a enti del terzo settore e A.S.D._COOP BAOBAB</t>
  </si>
  <si>
    <t>01726220930</t>
  </si>
  <si>
    <t>BAOBAB SOCIETA’ COOPERATIVA SOCIALE ONLUS</t>
  </si>
  <si>
    <t>A045104415</t>
  </si>
  <si>
    <t>PC19SER106-Realizzazione di un sistema di accreditamento di nuovi servizi e affidamento a enti del terzo settore e A.S.D._IL PICCOLO PRINCIPE SOC. COOP. SOC. ONLUS</t>
  </si>
  <si>
    <t>SOCIETA’ COOPERATIVA SOCIALE “IL PICCOLO PRINCIPE – ONLUS”</t>
  </si>
  <si>
    <t>A04511A63C</t>
  </si>
  <si>
    <t>PC19SER106-Realizzazione di un sistema di accreditamento di nuovi servizi e affidamento a enti del terzo settore e A.S.D._COOP NONCELLO SOCIETA' COOP. SOC. IMPRESA SOCIALE ONLUS</t>
  </si>
  <si>
    <t>COOP NONCELLO SOCIETA' COOP. SOC. IMPRESA SOCIALE ONLUS</t>
  </si>
  <si>
    <t>A045139FCE</t>
  </si>
  <si>
    <t>PC19SER106-Realizzazione di un sistema di accreditamento di nuovi servizi e affidamento a enti del terzo settore e A.S.D._A.R.T.Sa.M. DURANTE DOPO DI NOI ONLUS</t>
  </si>
  <si>
    <t>A.R.T.Sa.M. DDN O.D.V. (Associazione Regionale Tutela Salute Mentale Durante Dopo Noi O.D.V.)</t>
  </si>
  <si>
    <t>Z0E3DFB878</t>
  </si>
  <si>
    <t>COMPAGNIA DEGLI ASINELLI APS</t>
  </si>
  <si>
    <t>COMPAGNIA DEGLI ASINELLI ASP</t>
  </si>
  <si>
    <t>A03F4DC758</t>
  </si>
  <si>
    <t>ID23SER013-SERVIZIO DI PUBBLICAZIONE BANDI E AVVISI DI GARA SULLA GAZZETTA UFFICIALE DELLA REPUBBLICA ITALIANA PER GLI ENTI DEL SSR FVG</t>
  </si>
  <si>
    <t>INFO S.R.L.</t>
  </si>
  <si>
    <t xml:space="preserve">A00E27D840 </t>
  </si>
  <si>
    <t>SERVIZI</t>
  </si>
  <si>
    <t>INVESTIMENTI</t>
  </si>
  <si>
    <t xml:space="preserve">Denominazione struttura proponente </t>
  </si>
  <si>
    <t>Oggetto della fornitura</t>
  </si>
  <si>
    <t>Ragione sociale/denominazione Operatori economici partecipanti</t>
  </si>
  <si>
    <t xml:space="preserve">Ragione sociale/denominazione Aggiudicatario </t>
  </si>
  <si>
    <t>Data inizio contratto</t>
  </si>
  <si>
    <t>Data fine contratto</t>
  </si>
  <si>
    <t>Determinazione a contrarre</t>
  </si>
  <si>
    <t>ZA2349F4E4</t>
  </si>
  <si>
    <t>ASFO</t>
  </si>
  <si>
    <t>Termoventilatore portatile</t>
  </si>
  <si>
    <t>affidamento in economia - affidamento diretto</t>
  </si>
  <si>
    <t>00389630930</t>
  </si>
  <si>
    <t>ZANETTI  ERNESTO</t>
  </si>
  <si>
    <t>166/23.02.22</t>
  </si>
  <si>
    <t>ZCA361D61C</t>
  </si>
  <si>
    <t>Piccoli elettrodomestici</t>
  </si>
  <si>
    <t>01196990939</t>
  </si>
  <si>
    <t>TOFFOLI ELETTRODOMESTICI</t>
  </si>
  <si>
    <t>1059/28.10.22</t>
  </si>
  <si>
    <t>Z5636383AA</t>
  </si>
  <si>
    <t>Lampade a led</t>
  </si>
  <si>
    <t>01269090930</t>
  </si>
  <si>
    <t>MEDICA</t>
  </si>
  <si>
    <t>684/20.07.22</t>
  </si>
  <si>
    <t>9144332D79</t>
  </si>
  <si>
    <t>Sollevatore mobile elettrico bariatrico</t>
  </si>
  <si>
    <t>02333890289</t>
  </si>
  <si>
    <t>VASSILLI</t>
  </si>
  <si>
    <t>691/21.07.22</t>
  </si>
  <si>
    <t>ZC63603C2D</t>
  </si>
  <si>
    <t>Defibrillatori</t>
  </si>
  <si>
    <t>affidamento diretto in adesione ad accordo quadro/convenzione</t>
  </si>
  <si>
    <t>12572900152</t>
  </si>
  <si>
    <t>STRYKER ITALIA S.R.L.</t>
  </si>
  <si>
    <t>ZE734F4D98</t>
  </si>
  <si>
    <t>Carrozzine comode xl</t>
  </si>
  <si>
    <t>02006400960</t>
  </si>
  <si>
    <t>SAPIO LIFE</t>
  </si>
  <si>
    <t>ZE53659E3F</t>
  </si>
  <si>
    <t>Lampada scialitica</t>
  </si>
  <si>
    <t>03992220966</t>
  </si>
  <si>
    <t>GETINGE ITALIA</t>
  </si>
  <si>
    <t>Z49369D0F4</t>
  </si>
  <si>
    <t>Base passeggino</t>
  </si>
  <si>
    <t>00311860308</t>
  </si>
  <si>
    <t>PORZIO</t>
  </si>
  <si>
    <t>721/28.07.22</t>
  </si>
  <si>
    <t>Z00377669C</t>
  </si>
  <si>
    <t>Videoingranditore da tavolo</t>
  </si>
  <si>
    <t>affidamento in economia -affidamento diretto</t>
  </si>
  <si>
    <t>01834950931</t>
  </si>
  <si>
    <t>OTTICA GORTANA</t>
  </si>
  <si>
    <t>827/29.08.22</t>
  </si>
  <si>
    <t>ZB53681C57</t>
  </si>
  <si>
    <t>Armadi</t>
  </si>
  <si>
    <t xml:space="preserve">     00774070270</t>
  </si>
  <si>
    <t xml:space="preserve">VEMAR </t>
  </si>
  <si>
    <t>VEMAR</t>
  </si>
  <si>
    <t>Z7236BD8DE</t>
  </si>
  <si>
    <t>Carrelli diversi</t>
  </si>
  <si>
    <t>affidamento in economia-affidamento diretto</t>
  </si>
  <si>
    <t>02962870214</t>
  </si>
  <si>
    <t>FRANCEHOPITAL</t>
  </si>
  <si>
    <t>ZA836DEB26</t>
  </si>
  <si>
    <t>Armadi metallici e scala</t>
  </si>
  <si>
    <t>01248860932</t>
  </si>
  <si>
    <t>TAGLIARIOL</t>
  </si>
  <si>
    <t>Z0F328B314</t>
  </si>
  <si>
    <t>Sedie per wc e doccia</t>
  </si>
  <si>
    <t>231/11.03.22</t>
  </si>
  <si>
    <t>Z0A3788990</t>
  </si>
  <si>
    <t>Montascale a cingoli</t>
  </si>
  <si>
    <t>01234540373</t>
  </si>
  <si>
    <t>T.G.R.</t>
  </si>
  <si>
    <t>973/07.10.22</t>
  </si>
  <si>
    <t>Z2137C1E9E</t>
  </si>
  <si>
    <t>Frigorifero per farmaci</t>
  </si>
  <si>
    <t>00660040528</t>
  </si>
  <si>
    <t xml:space="preserve">KW APPARECCHI </t>
  </si>
  <si>
    <t>KW APPARECCHI</t>
  </si>
  <si>
    <t>Z3437B88D3</t>
  </si>
  <si>
    <t>Autovetture</t>
  </si>
  <si>
    <t>00224830133</t>
  </si>
  <si>
    <t>FCA FLEET &amp; TENDERS</t>
  </si>
  <si>
    <t>971/06.10.22</t>
  </si>
  <si>
    <t>ZBA37D5E4F</t>
  </si>
  <si>
    <t>Piastra elettrica</t>
  </si>
  <si>
    <t>ZANETTI ERNESTO</t>
  </si>
  <si>
    <t>Z8C3879882</t>
  </si>
  <si>
    <t>Stampanti</t>
  </si>
  <si>
    <t>00933570327</t>
  </si>
  <si>
    <t>INFORDATA</t>
  </si>
  <si>
    <t>1165/28.11.22</t>
  </si>
  <si>
    <t>ZC9354401E</t>
  </si>
  <si>
    <t>Sollevapazienti</t>
  </si>
  <si>
    <t>HILL-ROM</t>
  </si>
  <si>
    <t>275/31.03.22</t>
  </si>
  <si>
    <t>931169911B</t>
  </si>
  <si>
    <t>Frigoemoteca</t>
  </si>
  <si>
    <t>10923790157</t>
  </si>
  <si>
    <t>HAEMONETICS ITALIA</t>
  </si>
  <si>
    <t>740/03.08.22</t>
  </si>
  <si>
    <t>Accesori per frigoemoteche</t>
  </si>
  <si>
    <t>Z843868E9B</t>
  </si>
  <si>
    <t>Sistema OCR</t>
  </si>
  <si>
    <t>GRGMRC71D08H501D</t>
  </si>
  <si>
    <t>ITEX</t>
  </si>
  <si>
    <t>1083/04.11.22</t>
  </si>
  <si>
    <t>ZBF35E53FA</t>
  </si>
  <si>
    <t>Elettrocardiografo con carrello</t>
  </si>
  <si>
    <t>01090420934</t>
  </si>
  <si>
    <t>UNIMED</t>
  </si>
  <si>
    <t>1117/11.11.22</t>
  </si>
  <si>
    <t>ZA538C30F2</t>
  </si>
  <si>
    <t>Elettrobisturi con carrello</t>
  </si>
  <si>
    <t>06349620960</t>
  </si>
  <si>
    <t>ERBE ITALIA</t>
  </si>
  <si>
    <t>Z2638AD10B</t>
  </si>
  <si>
    <t>Ottotipo</t>
  </si>
  <si>
    <t>03903900235</t>
  </si>
  <si>
    <t>ESAVISION TECHNOLOGY</t>
  </si>
  <si>
    <t>1176/29.11.22</t>
  </si>
  <si>
    <t>9463176BDE</t>
  </si>
  <si>
    <t>Monitor medicale con carrello e relativi accessori</t>
  </si>
  <si>
    <t>PROMED</t>
  </si>
  <si>
    <t>1210/07.12.22</t>
  </si>
  <si>
    <t>Z63388CB21</t>
  </si>
  <si>
    <t>Apparecchio per crioterapia con relativi accessori</t>
  </si>
  <si>
    <t>00474010345</t>
  </si>
  <si>
    <t>EMMECI4</t>
  </si>
  <si>
    <t>1244/14.12.22</t>
  </si>
  <si>
    <t>Monitor medicale</t>
  </si>
  <si>
    <t>06664600159</t>
  </si>
  <si>
    <t>S.I.D.E.M.</t>
  </si>
  <si>
    <t>1309/23.12.22</t>
  </si>
  <si>
    <t>Z25389FFEF</t>
  </si>
  <si>
    <t>N. 1 lavaferri da destinare al Blocco operatorio del P.O. di Spilimbergo</t>
  </si>
  <si>
    <t>07947760158</t>
  </si>
  <si>
    <t>SMEG S.p.A.</t>
  </si>
  <si>
    <t>69/29.01.23</t>
  </si>
  <si>
    <t>Accessori per lavaferri</t>
  </si>
  <si>
    <t>825/07.08.2023</t>
  </si>
  <si>
    <t>Z7039846BF</t>
  </si>
  <si>
    <t>TOUL OPERIO LAMINARE</t>
  </si>
  <si>
    <t>02479230217</t>
  </si>
  <si>
    <t>NORMEDITEC S.R.L.</t>
  </si>
  <si>
    <t>Z4C32BE87C</t>
  </si>
  <si>
    <t>Lavapadelle</t>
  </si>
  <si>
    <t>04830660280</t>
  </si>
  <si>
    <t>ATOS</t>
  </si>
  <si>
    <t>Z9239A19CA</t>
  </si>
  <si>
    <t>PC Desktop e monitor</t>
  </si>
  <si>
    <t>08619670584</t>
  </si>
  <si>
    <t>ITALWARE</t>
  </si>
  <si>
    <t>130/02.02.23</t>
  </si>
  <si>
    <t>913646409C</t>
  </si>
  <si>
    <t>Carrozzine basculanti</t>
  </si>
  <si>
    <t>853/2021-220/23</t>
  </si>
  <si>
    <t>Carrozzina telaio basculante</t>
  </si>
  <si>
    <t>Z25328B807</t>
  </si>
  <si>
    <t>Carrozzina bariatrica</t>
  </si>
  <si>
    <t>00435080304</t>
  </si>
  <si>
    <t>CHINESPORT</t>
  </si>
  <si>
    <t>Carrozzine pieghevoli</t>
  </si>
  <si>
    <t>01837320207</t>
  </si>
  <si>
    <t>GIALDI</t>
  </si>
  <si>
    <t>Propulsore per carrozzina</t>
  </si>
  <si>
    <t>05952650967</t>
  </si>
  <si>
    <t>ORTOPEDIE BALDINELLI</t>
  </si>
  <si>
    <t>9133800A32</t>
  </si>
  <si>
    <t>Materasso c/compressore</t>
  </si>
  <si>
    <t>11575580151</t>
  </si>
  <si>
    <t>MOVI</t>
  </si>
  <si>
    <t>91442509CF</t>
  </si>
  <si>
    <t>Sedia wc e doccia</t>
  </si>
  <si>
    <t>ZDF328B923</t>
  </si>
  <si>
    <t>Rialzo per wc</t>
  </si>
  <si>
    <t>Z61328B39C</t>
  </si>
  <si>
    <t>Sedie girevoli per vasca</t>
  </si>
  <si>
    <t>9144293D4A</t>
  </si>
  <si>
    <t>Deambulatore tipo rollator</t>
  </si>
  <si>
    <t>Deambulatore tipo rollator - e deambulatore due ruote e due puntali</t>
  </si>
  <si>
    <t>Deambulatore bariatrico con antibrachiali</t>
  </si>
  <si>
    <t>ZDB328C0E2</t>
  </si>
  <si>
    <t>Girello deambulatore con antibrachiali</t>
  </si>
  <si>
    <t>Sollevatore mobile elettrico</t>
  </si>
  <si>
    <t>853/21-220/23</t>
  </si>
  <si>
    <t>9144875D92</t>
  </si>
  <si>
    <t>Sponde per letto</t>
  </si>
  <si>
    <t>Letto ortopedico a due manovelle</t>
  </si>
  <si>
    <t>Supporti per letto</t>
  </si>
  <si>
    <t>Z41328B9B1</t>
  </si>
  <si>
    <t>Rampe</t>
  </si>
  <si>
    <t>ZCA328B66B</t>
  </si>
  <si>
    <t>Tripode</t>
  </si>
  <si>
    <t>Z70328C561</t>
  </si>
  <si>
    <t>Letti articolati elettrici</t>
  </si>
  <si>
    <t>01272070242</t>
  </si>
  <si>
    <t>INVACARE MECC SAN</t>
  </si>
  <si>
    <t>9144891AC7</t>
  </si>
  <si>
    <t>Armadi carrellati</t>
  </si>
  <si>
    <t>04222830269</t>
  </si>
  <si>
    <t>MIS MEDICAL</t>
  </si>
  <si>
    <t>272/07.03.23</t>
  </si>
  <si>
    <t xml:space="preserve">Panche </t>
  </si>
  <si>
    <t>272/07.03.23-618/07.06.23</t>
  </si>
  <si>
    <t>Arredi vari</t>
  </si>
  <si>
    <t>Bancone reception</t>
  </si>
  <si>
    <t>483/27.04.23</t>
  </si>
  <si>
    <t>Armadio per infiammabili</t>
  </si>
  <si>
    <t>557/18.05.23</t>
  </si>
  <si>
    <t>N. 5 Lettini visita</t>
  </si>
  <si>
    <t>557/17.05.23</t>
  </si>
  <si>
    <t>Carrello per terapia</t>
  </si>
  <si>
    <t>618/07.06.23</t>
  </si>
  <si>
    <t>Poltrone relax</t>
  </si>
  <si>
    <t xml:space="preserve">Arredi vari </t>
  </si>
  <si>
    <t>Armadio farmaci</t>
  </si>
  <si>
    <t>Cassettiera ed accessori per scrivania</t>
  </si>
  <si>
    <t>Armadio basso</t>
  </si>
  <si>
    <t>Paraventi e classificatori</t>
  </si>
  <si>
    <t>ZD839DA10A</t>
  </si>
  <si>
    <t>Arredi diversi</t>
  </si>
  <si>
    <t>00175410265</t>
  </si>
  <si>
    <t>FAVERO H.P.</t>
  </si>
  <si>
    <t>271/06.03.23</t>
  </si>
  <si>
    <t>ZA73A1C477</t>
  </si>
  <si>
    <t>Aspiratori per carrello emergenza</t>
  </si>
  <si>
    <t>11578000157</t>
  </si>
  <si>
    <t>SIEM-NOVA</t>
  </si>
  <si>
    <t xml:space="preserve"> 825/07.08.2023</t>
  </si>
  <si>
    <t>aspiratori chirurgici</t>
  </si>
  <si>
    <t>Z5439A682F</t>
  </si>
  <si>
    <t>02324940309</t>
  </si>
  <si>
    <t>SURGICAL DEVICES S.R.L.</t>
  </si>
  <si>
    <t xml:space="preserve"> 134/03.02.2023</t>
  </si>
  <si>
    <t>PC</t>
  </si>
  <si>
    <t>ITALWARE S.R.L.</t>
  </si>
  <si>
    <t>185/15.02.2023</t>
  </si>
  <si>
    <t>Z3C39DADE6</t>
  </si>
  <si>
    <t>Ecotomografo con stampante</t>
  </si>
  <si>
    <t>10352790157</t>
  </si>
  <si>
    <t>SAMSUNG ELECTRONICS ITALIA  S.P.A.</t>
  </si>
  <si>
    <t xml:space="preserve"> 191/16.02.2023</t>
  </si>
  <si>
    <t>Z9C39E33A0</t>
  </si>
  <si>
    <t>Accessorio per ecotomografo</t>
  </si>
  <si>
    <t>SAMSUNG ELECTRONICS</t>
  </si>
  <si>
    <t>226/24.02.2023</t>
  </si>
  <si>
    <t>ZFA39E9E57</t>
  </si>
  <si>
    <t>Pompa di irrigazione</t>
  </si>
  <si>
    <t>01542580269</t>
  </si>
  <si>
    <t>PROMED S.R.L.</t>
  </si>
  <si>
    <t>234/28.02.2023</t>
  </si>
  <si>
    <t>Personal computer portatili</t>
  </si>
  <si>
    <t>05773090013</t>
  </si>
  <si>
    <t>ITD</t>
  </si>
  <si>
    <t>362/28.03.23</t>
  </si>
  <si>
    <t>ZC83A8A575</t>
  </si>
  <si>
    <t>Sedie girevoli per vasca estensibili</t>
  </si>
  <si>
    <t>Z843A8A4C7</t>
  </si>
  <si>
    <t>Sistema elettrificazione per carrozzina</t>
  </si>
  <si>
    <t>03042800304</t>
  </si>
  <si>
    <t>MOBILITA' E BENESSERE</t>
  </si>
  <si>
    <t>392/06.04.23</t>
  </si>
  <si>
    <t>Z433A8A3ED</t>
  </si>
  <si>
    <t>Cicloergometro</t>
  </si>
  <si>
    <t>ZBD3A8FCB2</t>
  </si>
  <si>
    <t>Cover in alluminio</t>
  </si>
  <si>
    <t>02503150373</t>
  </si>
  <si>
    <t>I.M.MEDICAL</t>
  </si>
  <si>
    <t>974456094B</t>
  </si>
  <si>
    <t>sistemi trimano</t>
  </si>
  <si>
    <t>GETINGE ITALIA S.R.L.</t>
  </si>
  <si>
    <t>Z5C3AE52D1</t>
  </si>
  <si>
    <t>Licenze software</t>
  </si>
  <si>
    <t>00488410010</t>
  </si>
  <si>
    <t>TELECOM ITALIA</t>
  </si>
  <si>
    <t>484/27.04.23</t>
  </si>
  <si>
    <t>ZAC3AD3B60</t>
  </si>
  <si>
    <t>Poltroncine operative</t>
  </si>
  <si>
    <t>01991400670</t>
  </si>
  <si>
    <t>MOSCHELLA SEDUTE</t>
  </si>
  <si>
    <t>Z983AE38D4</t>
  </si>
  <si>
    <t>Carrozzina pieghevole leggera</t>
  </si>
  <si>
    <t>Z813A1A98E</t>
  </si>
  <si>
    <t>Stabilizzatore verticalizzante</t>
  </si>
  <si>
    <t>ZA73A07A0C</t>
  </si>
  <si>
    <t>Deambulatore tipo rollator ad ombrello</t>
  </si>
  <si>
    <t>ZDB3A3441E</t>
  </si>
  <si>
    <t>software ventilatore polmonare</t>
  </si>
  <si>
    <t>ZE23AF0DED</t>
  </si>
  <si>
    <t>uroflussometro</t>
  </si>
  <si>
    <t>01604300366</t>
  </si>
  <si>
    <t>MEDICA Spa</t>
  </si>
  <si>
    <t>MEDICA SPA</t>
  </si>
  <si>
    <t>Z6F3AA5A4A</t>
  </si>
  <si>
    <t>lampade di varie tipologie</t>
  </si>
  <si>
    <t xml:space="preserve">     07873450154</t>
  </si>
  <si>
    <t>RIMSA</t>
  </si>
  <si>
    <t>557/18.05.2023</t>
  </si>
  <si>
    <t>ZBB3AE0E4C</t>
  </si>
  <si>
    <t>26 saturimetri palmari</t>
  </si>
  <si>
    <t>05424020963</t>
  </si>
  <si>
    <t>MASIMO</t>
  </si>
  <si>
    <t>Z8A3B14473</t>
  </si>
  <si>
    <t>strumento Apgar</t>
  </si>
  <si>
    <t>03717020964</t>
  </si>
  <si>
    <t>MEDELA ITALIA</t>
  </si>
  <si>
    <t>ZE83B22DA5</t>
  </si>
  <si>
    <t>Software</t>
  </si>
  <si>
    <t>02046570426</t>
  </si>
  <si>
    <t>NAMIRIAL SPA</t>
  </si>
  <si>
    <t>Z1739B9956</t>
  </si>
  <si>
    <t>Monitor multiparametrici</t>
  </si>
  <si>
    <t>02848620163</t>
  </si>
  <si>
    <t>NIHON KOHDEN ITALIA</t>
  </si>
  <si>
    <t>376/30.03.2023</t>
  </si>
  <si>
    <t>ZAA39DAE22</t>
  </si>
  <si>
    <t>Accessori per ecotomografi</t>
  </si>
  <si>
    <t>392/06.04.2023</t>
  </si>
  <si>
    <t>Z1F3B244ED</t>
  </si>
  <si>
    <t>N. 2 Spirometri</t>
  </si>
  <si>
    <t>03654690274</t>
  </si>
  <si>
    <t>RIGHETTO srl</t>
  </si>
  <si>
    <t>ZC03AE6DC5</t>
  </si>
  <si>
    <t xml:space="preserve">N. 1 laccio emostatico pneumatico </t>
  </si>
  <si>
    <t>04889070282</t>
  </si>
  <si>
    <t>JTECH</t>
  </si>
  <si>
    <t>Z2A3B16B49</t>
  </si>
  <si>
    <t xml:space="preserve">N. 2 lampade riscaldanti neonatali </t>
  </si>
  <si>
    <t>00813010212</t>
  </si>
  <si>
    <t>LADURNER HOSPITALIA</t>
  </si>
  <si>
    <t>7307</t>
  </si>
  <si>
    <t>Z513B568A9</t>
  </si>
  <si>
    <t>03570491203</t>
  </si>
  <si>
    <t>LAERDAL MEDICAL</t>
  </si>
  <si>
    <t>LAERDAL MEDICALE</t>
  </si>
  <si>
    <t>Z933B568CD</t>
  </si>
  <si>
    <t>phmetro</t>
  </si>
  <si>
    <t>04211270287</t>
  </si>
  <si>
    <t>HANNA INSTRUMENTS ITALIA</t>
  </si>
  <si>
    <t>9752653FD7</t>
  </si>
  <si>
    <t>FRGDVD45L24E745Y</t>
  </si>
  <si>
    <t>PAPER-INGROS</t>
  </si>
  <si>
    <t>620/09.06.2023</t>
  </si>
  <si>
    <t>Cassettiere</t>
  </si>
  <si>
    <t>Scrivanie</t>
  </si>
  <si>
    <t>9752749F10</t>
  </si>
  <si>
    <t>Rilevatore di gas</t>
  </si>
  <si>
    <t>10324241008</t>
  </si>
  <si>
    <t>ULTRAPROMEDIA</t>
  </si>
  <si>
    <t>97525055B8</t>
  </si>
  <si>
    <t>ITD SOLUTIONS</t>
  </si>
  <si>
    <t>95996954A6</t>
  </si>
  <si>
    <t>Tavolo telecomandato</t>
  </si>
  <si>
    <t>00225500164</t>
  </si>
  <si>
    <t>GENERAL MEDICAL MERATE</t>
  </si>
  <si>
    <t>329/20.03.2023</t>
  </si>
  <si>
    <t>Z3738259E3</t>
  </si>
  <si>
    <t>Ecotomografo con carrello e stampante</t>
  </si>
  <si>
    <t>05131180969</t>
  </si>
  <si>
    <t>ESAOTE</t>
  </si>
  <si>
    <t>88/ 24.01.2023</t>
  </si>
  <si>
    <t>9565586B46</t>
  </si>
  <si>
    <t>Trapani ortopedici</t>
  </si>
  <si>
    <t>J-TECH</t>
  </si>
  <si>
    <t>146/06.02.2023</t>
  </si>
  <si>
    <t>Z2139687EE</t>
  </si>
  <si>
    <t>Elettrocardiografi</t>
  </si>
  <si>
    <t>03896820374</t>
  </si>
  <si>
    <t>MORTARA INSTRUMENT EUROPE</t>
  </si>
  <si>
    <t xml:space="preserve">770/2023
</t>
  </si>
  <si>
    <t>ZAB39C96F8</t>
  </si>
  <si>
    <t>Impedenziometro</t>
  </si>
  <si>
    <t>04646530586</t>
  </si>
  <si>
    <t>COSMED</t>
  </si>
  <si>
    <t>283/08.03.2023</t>
  </si>
  <si>
    <t>Z053B785FC</t>
  </si>
  <si>
    <t>Cucina componibile</t>
  </si>
  <si>
    <t>02551220276</t>
  </si>
  <si>
    <t>BERGAMIN</t>
  </si>
  <si>
    <t>679/22.06.23</t>
  </si>
  <si>
    <t>Z5B3B581E8</t>
  </si>
  <si>
    <t>Carrozzina elettrica</t>
  </si>
  <si>
    <t>00038460283</t>
  </si>
  <si>
    <t>ORTOPEDIA ANTONIANA</t>
  </si>
  <si>
    <t>ZC93BA6F06</t>
  </si>
  <si>
    <t>Armadio di sicurezza</t>
  </si>
  <si>
    <t>01112450935</t>
  </si>
  <si>
    <t>TECOM FURNITURE</t>
  </si>
  <si>
    <t>Cassettiera e poltroncina 24h</t>
  </si>
  <si>
    <t>Divani e poltrone</t>
  </si>
  <si>
    <t>Z7238FAC2C</t>
  </si>
  <si>
    <t>Panca per trasferimento</t>
  </si>
  <si>
    <t>OFFICINA ORTOPEDICA FERRERO</t>
  </si>
  <si>
    <t>ZE93BA6FCE</t>
  </si>
  <si>
    <t>Bilance pesa persone e pesa neonati</t>
  </si>
  <si>
    <t>Z333BA70C1</t>
  </si>
  <si>
    <t>Carrello elettificato - Sgabelli</t>
  </si>
  <si>
    <t>13088630150</t>
  </si>
  <si>
    <t>HENRY SCHEIN KRUGG</t>
  </si>
  <si>
    <t>Software per ecotomografo</t>
  </si>
  <si>
    <t>ZD33B37558</t>
  </si>
  <si>
    <t>Trapani intraossei</t>
  </si>
  <si>
    <t>06324460150</t>
  </si>
  <si>
    <t>TELEFLEX MEDICAL</t>
  </si>
  <si>
    <t>ZD83B5B444</t>
  </si>
  <si>
    <t>Monitor tofscan</t>
  </si>
  <si>
    <t>09058160152</t>
  </si>
  <si>
    <t>DRAEGER ITALIA</t>
  </si>
  <si>
    <t>Sedie</t>
  </si>
  <si>
    <t>722/05.07.23</t>
  </si>
  <si>
    <t>Scale</t>
  </si>
  <si>
    <t>ZB03BA7021</t>
  </si>
  <si>
    <t>Elettrodomestici diversi</t>
  </si>
  <si>
    <t>ZANETTI</t>
  </si>
  <si>
    <t>Z683A07AB7</t>
  </si>
  <si>
    <t>Sollevatore verticalizzante</t>
  </si>
  <si>
    <t>Z2F3BB8817</t>
  </si>
  <si>
    <t>Condizionatori d'aria portatili</t>
  </si>
  <si>
    <t>ZANETTI ERNESTO S.N.C.</t>
  </si>
  <si>
    <t>Z993BB749E</t>
  </si>
  <si>
    <t>Quadro elettrico</t>
  </si>
  <si>
    <t>GENERAL MEDICAL MERATE S.P.A.</t>
  </si>
  <si>
    <t>Z6E63B22E16</t>
  </si>
  <si>
    <t>Fasciatoi</t>
  </si>
  <si>
    <t>557/17.05.2023</t>
  </si>
  <si>
    <t>Z553B3283E</t>
  </si>
  <si>
    <t>Workstation</t>
  </si>
  <si>
    <t>affidamento diretto  in adesione ad accordo quadro/convenzione</t>
  </si>
  <si>
    <t>01647390812</t>
  </si>
  <si>
    <t>POSDATA</t>
  </si>
  <si>
    <t>558/17.05.2023</t>
  </si>
  <si>
    <t>Z673BA710B</t>
  </si>
  <si>
    <t>00774070270</t>
  </si>
  <si>
    <t>770/18.07.23</t>
  </si>
  <si>
    <t>ZA73BA71A0</t>
  </si>
  <si>
    <t>Bilancia a poltrona</t>
  </si>
  <si>
    <t>Z483BA7183</t>
  </si>
  <si>
    <t>Lavastoviglie</t>
  </si>
  <si>
    <t>01507770939</t>
  </si>
  <si>
    <t>CANTON</t>
  </si>
  <si>
    <t>Z483BE7CE3</t>
  </si>
  <si>
    <t>Ausili per non vedenti</t>
  </si>
  <si>
    <t>01985200268</t>
  </si>
  <si>
    <t>TIFLOSYSTEM</t>
  </si>
  <si>
    <t>Z763BE7C8A</t>
  </si>
  <si>
    <t>Aerosol</t>
  </si>
  <si>
    <t>11846301007</t>
  </si>
  <si>
    <t>NEUPHARMA</t>
  </si>
  <si>
    <t>Z923BE7C3E</t>
  </si>
  <si>
    <t>04099950653</t>
  </si>
  <si>
    <t>ALBAMATIC</t>
  </si>
  <si>
    <t>Frigorifero e lavastoviglie</t>
  </si>
  <si>
    <t>ZFA3BADF42</t>
  </si>
  <si>
    <t>Dermatoscopi</t>
  </si>
  <si>
    <t>MEDICA SRL</t>
  </si>
  <si>
    <t>Z1C3BEACD6</t>
  </si>
  <si>
    <t>Stampante a colori</t>
  </si>
  <si>
    <t>825/07.08.23</t>
  </si>
  <si>
    <t>ZF43C0E7D7</t>
  </si>
  <si>
    <t xml:space="preserve">Videongranditore con sintetizzatore </t>
  </si>
  <si>
    <t>ALBAMATIC  S.R.L.</t>
  </si>
  <si>
    <t>ZEE3C0E82F</t>
  </si>
  <si>
    <t>Comunicatore dinamico</t>
  </si>
  <si>
    <t>SAPIO LIFE  S.R.L.</t>
  </si>
  <si>
    <t>Z983C0E889</t>
  </si>
  <si>
    <t xml:space="preserve">Comunicatore </t>
  </si>
  <si>
    <t>02392091209</t>
  </si>
  <si>
    <t>HELPICARE BY DIDACARE S.R.L.</t>
  </si>
  <si>
    <t>ZD53C0E94A</t>
  </si>
  <si>
    <t>Comunicatori diversi</t>
  </si>
  <si>
    <t>94595256F9</t>
  </si>
  <si>
    <t>Televisore</t>
  </si>
  <si>
    <t>01486330309</t>
  </si>
  <si>
    <t xml:space="preserve">DPS </t>
  </si>
  <si>
    <t>882/31.08.23</t>
  </si>
  <si>
    <t>ZD43C356A3</t>
  </si>
  <si>
    <t>01217530656</t>
  </si>
  <si>
    <t>INFOBIT</t>
  </si>
  <si>
    <t>Z843C10671</t>
  </si>
  <si>
    <t>Comunicatore simbolico</t>
  </si>
  <si>
    <t>Videoingranditori</t>
  </si>
  <si>
    <t>ZD0378E52B</t>
  </si>
  <si>
    <t>Accessorio comunicatore</t>
  </si>
  <si>
    <t>01795770351</t>
  </si>
  <si>
    <t>LEONARDO AUSILIONLINE</t>
  </si>
  <si>
    <t>ZDA3C3C70C</t>
  </si>
  <si>
    <t>ZC33C8DAD5</t>
  </si>
  <si>
    <t>04472901000</t>
  </si>
  <si>
    <t>CONVERGE</t>
  </si>
  <si>
    <t>1073/20.10.23</t>
  </si>
  <si>
    <t>Z9A3C95DF3</t>
  </si>
  <si>
    <t>1025/10.10.23</t>
  </si>
  <si>
    <t>ZA53CB1D11</t>
  </si>
  <si>
    <t>Sollevatori verticalizzanti</t>
  </si>
  <si>
    <t>ZF43C982F4</t>
  </si>
  <si>
    <t>Poltrona per ORL</t>
  </si>
  <si>
    <t>03014220275</t>
  </si>
  <si>
    <t>A.G. MEDICAL</t>
  </si>
  <si>
    <t>Carica batteria</t>
  </si>
  <si>
    <t>STRYKER</t>
  </si>
  <si>
    <t>07873450154</t>
  </si>
  <si>
    <t>Pedale per console</t>
  </si>
  <si>
    <t>ZDE3C95DA6</t>
  </si>
  <si>
    <t>Videoingranditore portatile</t>
  </si>
  <si>
    <t>Z073C981D3</t>
  </si>
  <si>
    <t>Aspiratori portatili</t>
  </si>
  <si>
    <t>AIR LIQUIDE M.S.</t>
  </si>
  <si>
    <t>Televisori</t>
  </si>
  <si>
    <t>DPS INFORMATICA</t>
  </si>
  <si>
    <t>ZED3C984FD</t>
  </si>
  <si>
    <t>Stampanti termiche</t>
  </si>
  <si>
    <t>01170160889</t>
  </si>
  <si>
    <t>GIANNONE COMPUTERS</t>
  </si>
  <si>
    <t>Z2E3CB70B0</t>
  </si>
  <si>
    <t>Z813CBBC01</t>
  </si>
  <si>
    <t>Z593CCA075</t>
  </si>
  <si>
    <t>Aste portaflebo</t>
  </si>
  <si>
    <t>05096510267</t>
  </si>
  <si>
    <t>CFS ITALIA</t>
  </si>
  <si>
    <t>Z023D13FF7</t>
  </si>
  <si>
    <t>Stampante</t>
  </si>
  <si>
    <t>DPS INFORMATICA S.N.C.</t>
  </si>
  <si>
    <t>1090/31.10.23</t>
  </si>
  <si>
    <t>Z0F3D14087</t>
  </si>
  <si>
    <t>Deambulatori</t>
  </si>
  <si>
    <t>Z5D3D0616A</t>
  </si>
  <si>
    <t xml:space="preserve">N. 1 monitor doppler per flusso ematico Cook </t>
  </si>
  <si>
    <t>00759430267</t>
  </si>
  <si>
    <t>MEDIVAL</t>
  </si>
  <si>
    <t>4990</t>
  </si>
  <si>
    <t xml:space="preserve">N. 1 tourniquet </t>
  </si>
  <si>
    <t>INCENTIVI CUCSA</t>
  </si>
  <si>
    <t>80014930327</t>
  </si>
  <si>
    <t>REGIONE FVG</t>
  </si>
  <si>
    <t>1239/13.12.23</t>
  </si>
  <si>
    <t>Z41374C6DC</t>
  </si>
  <si>
    <t>Z1A3C13368</t>
  </si>
  <si>
    <t>817/02.08.2023</t>
  </si>
  <si>
    <t>A017BF6E8D</t>
  </si>
  <si>
    <t>Frigoriferi</t>
  </si>
  <si>
    <t>1240/2023</t>
  </si>
  <si>
    <t>95738807B4</t>
  </si>
  <si>
    <t>Ottiche</t>
  </si>
  <si>
    <t>882 /31.08.2023</t>
  </si>
  <si>
    <t>9858936B5A</t>
  </si>
  <si>
    <t>Criostato</t>
  </si>
  <si>
    <t>09933630155</t>
  </si>
  <si>
    <t>LEICA MICROSYSTEMS</t>
  </si>
  <si>
    <t xml:space="preserve"> 787/20.07.2023</t>
  </si>
  <si>
    <t>9857157F45</t>
  </si>
  <si>
    <t>07186210154</t>
  </si>
  <si>
    <t>VEGA</t>
  </si>
  <si>
    <t xml:space="preserve"> 680/23.06.2023</t>
  </si>
  <si>
    <t>CF struttura proponente</t>
  </si>
  <si>
    <t>Denominazione struttura proponente</t>
  </si>
  <si>
    <t>Procedura di scelta del contraente</t>
  </si>
  <si>
    <t>CF Operatori economici partecipanti</t>
  </si>
  <si>
    <t>Ragione sociale / denominazione operatori economici partecipanti</t>
  </si>
  <si>
    <t>CF aggiudicatario / affidatario</t>
  </si>
  <si>
    <t>Ragione sociale /denominazione aggiudicatario</t>
  </si>
  <si>
    <t>Importo di AGGIUDICAZIONE / AFFIDAMENTO (al lordo oneri di sicurezza e al netto IVA e opzioni contrattuali)</t>
  </si>
  <si>
    <t>Numero determina di aggiudicazione / affidamento</t>
  </si>
  <si>
    <t>Data determina di aggiudicazione / affidamento</t>
  </si>
  <si>
    <t>9826288D5E</t>
  </si>
  <si>
    <t>Azienda sanitaria Friuli Occidentale (AS FO)</t>
  </si>
  <si>
    <t>Reagenti - Fornitura di kit monouso per breath test al lattosio e all’urea da utilizzare con misuratore isotopico 13C/14C PDZ EUROPA mod. ABCA di proprietà per 24 MESI - Cartella tender_33560
Piattaforma eAppaltiFVG</t>
  </si>
  <si>
    <t>Procedura negoziata senza previa pubblicazione di bando di cui all’art. 1, comma 2, lett. b), L. 120/2020 e s.m.i.</t>
  </si>
  <si>
    <t>02375470289</t>
  </si>
  <si>
    <t>AB ANALITICA SRL</t>
  </si>
  <si>
    <t>97222259DE</t>
  </si>
  <si>
    <t>Reagenti - Fornitura di materiale vario destinato ai Laboratori ASFO - Lotto 1 per 36 MESI - Cartella Tender 31649 piattaforma eAppaltiFVG</t>
  </si>
  <si>
    <t>Procedura negoziata senza previa pubblicazione di bando di cui all’art. 1, comma 2, lett. b), L.
120/2020 e s.m.i.</t>
  </si>
  <si>
    <t>1) 02173800281
2) 02405040284
3) 00805390283
4) 01086690581
5) 00695940213
6) 13023610150</t>
  </si>
  <si>
    <t>1) BIOSIGMA SPA
2) KALTEK SRL
3) LABOINDUSTRIA SPA
4) S.I.A.L. SRL
5) SARSTEDT SRL
6) STARLAB SRL</t>
  </si>
  <si>
    <t>13023610150</t>
  </si>
  <si>
    <t>STARLAB SRL</t>
  </si>
  <si>
    <t>Reagenti - Fornitura di materiale vario destinato ai Laboratori ASFO - Lotto 2 per 36 MESI - Cartella Tender 31649 piattaforma eAppaltiFVG</t>
  </si>
  <si>
    <t>1) 11317290150
2) 01149250159</t>
  </si>
  <si>
    <t>1) B.S.N. BIOLOGICAL SALES NETWORK SRL
2) BIOLIFE ITALIANA SRL</t>
  </si>
  <si>
    <t>01149250159</t>
  </si>
  <si>
    <t>BIOLIFE ITALIANA SRL</t>
  </si>
  <si>
    <t>Reagenti - Fornitura di materiale vario destinato ai Laboratori ASFO - Lotto 3 per 36 MESI - Cartella Tender 31649 piattaforma eAppaltiFVG</t>
  </si>
  <si>
    <t>1) 02173800281
2) 00805390283</t>
  </si>
  <si>
    <t>1) BIOSIGMA SPA
2) LABOINDUSTRIA SPA</t>
  </si>
  <si>
    <t>00805390283</t>
  </si>
  <si>
    <t>LABOINDUSTRIA SPA</t>
  </si>
  <si>
    <t>9722444E96</t>
  </si>
  <si>
    <t>Reagenti - Fornitura di materiale vario destinato ai Laboratori ASFO - Lotto 5 per 36 MESI - Cartella Tender 31649 piattaforma eAppaltiFVG</t>
  </si>
  <si>
    <t>06025140150</t>
  </si>
  <si>
    <t>DELCON SRL</t>
  </si>
  <si>
    <t>97225115E3</t>
  </si>
  <si>
    <t>Reagenti - Fornitura di materiale vario destinato ai Laboratori ASFO - Lotto 7 per 36 MESI - Cartella Tender 31649 piattaforma eAppaltiFVG</t>
  </si>
  <si>
    <t>Reagenti - Fornitura di materiale vario destinato ai Laboratori ASFO - Lotto 8 per 36 MESI - Cartella Tender 31649 piattaforma eAppaltiFVG</t>
  </si>
  <si>
    <t>1) 01149250159
2) 02173800281</t>
  </si>
  <si>
    <t>1) BIOLIFE ITALIANA SRL
2) BIOSIGMA SPA</t>
  </si>
  <si>
    <t>02173800281</t>
  </si>
  <si>
    <t>BIOSIGMA SPA</t>
  </si>
  <si>
    <t>9722600F52</t>
  </si>
  <si>
    <t>Reagenti - Fornitura di materiale vario destinato ai Laboratori ASFO - Lotto 9 per 36 MESI - Cartella Tender 31649 piattaforma eAppaltiFVG</t>
  </si>
  <si>
    <t>9722652A3D</t>
  </si>
  <si>
    <t>Reagenti - Fornitura di materiale vario destinato ai Laboratori ASFO - Lotto 11 per 36 MESI - Cartella Tender 31649 piattaforma eAppaltiFVG</t>
  </si>
  <si>
    <t>1) 09441610152
2) 00734000151
3) 00881170153</t>
  </si>
  <si>
    <t>1) B.B.S. SRL
2) GILARDONI SPA A SOCIO UNICO
3) S.L.T. SRL</t>
  </si>
  <si>
    <t>09441610152</t>
  </si>
  <si>
    <t xml:space="preserve">B.B.S. SRL
</t>
  </si>
  <si>
    <t>Reagenti - Fornitura in service di soluzioni tecnologiche ad alta automazione per il Dipartimento di Medicina di Laboratorio dell’Azienda sanitaria Friuli Occidentale per 84 MESI - RdO rfq_51121
piattaforma eAppaltiFVG</t>
  </si>
  <si>
    <t>Procedura aperta ai sensi dell'art. 60, D.Lgs. 50/2016 e s.m.i.</t>
  </si>
  <si>
    <t>04785851009 
02749260028
01944500287</t>
  </si>
  <si>
    <t>RTI: SIEMENS HEALTHCARE SRL - DIASORIN ITALIA SPA - PRISMA ENGINEERING SRL</t>
  </si>
  <si>
    <t>04785851009
02749260028
01944500287</t>
  </si>
  <si>
    <t>dalla data di collaudo definitivo</t>
  </si>
  <si>
    <t>84 mesi da data collaudo definitivo</t>
  </si>
  <si>
    <t>Z8A3BAAB80</t>
  </si>
  <si>
    <t>PRESIDI - Fornitura di stent degradabile biliare - ordine 2023/5178 - ID 16PRE023.4 - Lotto 51</t>
  </si>
  <si>
    <t>Affidamento diretto in adesione ad Accordo quadro / Convenzione, stipulato da soggetto aggregatore (ARCS)</t>
  </si>
  <si>
    <t>06878760963</t>
  </si>
  <si>
    <t>WIK MEDICAL S.R.L.</t>
  </si>
  <si>
    <t>ACQUISTO IN UNICA SOLUZIONE</t>
  </si>
  <si>
    <t>Z783B9B66F</t>
  </si>
  <si>
    <t>ECONOMALE- Fornitura di Cancelleria - ID 22ECO006 - Lotto 1</t>
  </si>
  <si>
    <t>1) 05466391009   2)MCRGCR46H14Z130X   3)03526561216  4)01304810326</t>
  </si>
  <si>
    <t>1)ICR S.p.A.
2)LA PITAGORA Di Macrelli Gian carlo
3)BIODIAGRAM S.R.L.
4)FACAU CANCELLERIA S.R.L.</t>
  </si>
  <si>
    <t>MCRGCR46H14Z130X</t>
  </si>
  <si>
    <t>LA PITAGORA Di Macrelli Gian Carlo</t>
  </si>
  <si>
    <t>Z473B9B6F4</t>
  </si>
  <si>
    <t>ECONOMALE- Fornitura di Cancelleria - ID 22ECO006 - Lotto 2</t>
  </si>
  <si>
    <t>Z0A3B9B72E</t>
  </si>
  <si>
    <t>ECONOMALE- Fornitura di Cancelleria - ID 22ECO006 - Lotto 3</t>
  </si>
  <si>
    <t>Z693B9B74B</t>
  </si>
  <si>
    <t>ECONOMALE- Fornitura di Cancelleria - ID 22ECO006 - Lotto 4</t>
  </si>
  <si>
    <t>Z7C3B9B783</t>
  </si>
  <si>
    <t>ECONOMALE- Fornitura di Cancelleria - ID 22ECO006 - Lotto 6</t>
  </si>
  <si>
    <t>Z583B9B79D</t>
  </si>
  <si>
    <t>ECONOMALE- Fornitura di Cancelleria - ID 22ECO006 - Lotto 7</t>
  </si>
  <si>
    <t>Z843B9B7B5</t>
  </si>
  <si>
    <t>ECONOMALE- Fornitura di Cancelleria - ID 22ECO006 - Lotto 8</t>
  </si>
  <si>
    <t>05466391009</t>
  </si>
  <si>
    <t>ICR SPA</t>
  </si>
  <si>
    <t>ZF93B9B7DE</t>
  </si>
  <si>
    <t>ECONOMALE- Fornitura di Cancelleria - ID 22ECO006 - Lotto 9</t>
  </si>
  <si>
    <t>Z363B9B93C</t>
  </si>
  <si>
    <t>ECONOMALE- Fornitura di Cancelleria - ID 22ECO006 - Lotto 10</t>
  </si>
  <si>
    <t>Z8E3B9B96C</t>
  </si>
  <si>
    <t>ECONOMALE- Fornitura di Cancelleria - ID 22ECO006 - Lotto 11</t>
  </si>
  <si>
    <t>ZED3B9B989</t>
  </si>
  <si>
    <t>ECONOMALE- Fornitura di Cancelleria - ID 22ECO006 - Lotto 12</t>
  </si>
  <si>
    <t>ZE13C32F00</t>
  </si>
  <si>
    <t>REAGENTI - Fornitura in service di sistemi analitici per esami di genetica molecolare - affidamento ex art. 63, comma 2, lett. c) D.Lgs. 50/2016 - ID 15REA001 - Lotto 1</t>
  </si>
  <si>
    <t>08763060152</t>
  </si>
  <si>
    <t>NUCLEAR LASER MEDICINE S.R.L.</t>
  </si>
  <si>
    <t>Z5B3C32F29</t>
  </si>
  <si>
    <t>REAGENTI - Fornitura in service di sistemi analitici per esami di genetica molecolare - affidamento ex art. 63, comma 2, lett. c) D.Lgs. 50/2016 - ID 15REA001 - Lotto 3</t>
  </si>
  <si>
    <t>Z4B3C3726C</t>
  </si>
  <si>
    <t>PRESIDI - Fornitura in accordo quadro di manufatti odontotecnici per ortognatodonzia - affidamento ex art. 63, comma 2, lett. c) D.Lgs. 50/2016 - ID 16PRE027 - Lotto 1 (unico)</t>
  </si>
  <si>
    <t>13774921004</t>
  </si>
  <si>
    <t>NETQUADRO RETE D'IMPRESE</t>
  </si>
  <si>
    <t>Z1E3C37405</t>
  </si>
  <si>
    <t>PRESIDI - Fornitura di materiale di consumo per apparecchiature di proprietà - affidamento ex art. 63, comma 2, lett. c) D.Lgs. 50/2016 - ID 13PRE021 - Lotto 31</t>
  </si>
  <si>
    <t>02129190373</t>
  </si>
  <si>
    <t>BIOCOMMERCIALE S.R.L.</t>
  </si>
  <si>
    <t>A005D501D3</t>
  </si>
  <si>
    <t>PRESIDI - Fornitura di stent, aghi e altro materiale per radiologia interventistica - affidamento ex art. 63, comma 2, lett. c) D.Lgs. 50/2016 - ID 16PRE023.1 - Lotto 11</t>
  </si>
  <si>
    <t>03748120155</t>
  </si>
  <si>
    <t>W.L. GORE E ASSOCIATI SRL</t>
  </si>
  <si>
    <t>ZC13C3D2F0</t>
  </si>
  <si>
    <t>PROTESICO - Fornitura di "Materiale e protesi per ORL" - affidamento ex art. 63, comma 2, lett c) D.Lgs 50/2016 - ID 17PRE014 - Lotto 58</t>
  </si>
  <si>
    <t>02504711207</t>
  </si>
  <si>
    <t xml:space="preserve">COCHLEAR  ITALIA SRL </t>
  </si>
  <si>
    <t>COCHLEAR ITALIA SRL</t>
  </si>
  <si>
    <t>A008425D62</t>
  </si>
  <si>
    <t>PRESIDI - Fornitura di stent, aghi e altro materiale per emodinamica - integrazione fabbisogno a seguito estensione - ID 20PRE002 - Lotto 94</t>
  </si>
  <si>
    <t>A00A03A9F0</t>
  </si>
  <si>
    <t>PROTESICO - Fornitura di "Set procedurali e materiali in Tnt sterile per sala operatoria" - affidamento ex art. 63, comma 2, lett c) D.Lgs 50/2016 - ID 14ECO020 - Lotto 1</t>
  </si>
  <si>
    <t>00615530672</t>
  </si>
  <si>
    <t>SERVIZI OSPEDALIERI SPA</t>
  </si>
  <si>
    <t>A008A4F39A</t>
  </si>
  <si>
    <t>ECONOMALE - Fornitura di gas naturale per il nuovo ospedale di Pordenone - ID 2609 Consip - Lotto 5</t>
  </si>
  <si>
    <t>Affidamento diretto in adesione ad Accordo quadro / Convenzione, stipulato da CONSIP</t>
  </si>
  <si>
    <t>02221101203</t>
  </si>
  <si>
    <t>HERA COMM S.R.L.</t>
  </si>
  <si>
    <t>dalla data di allacciamento</t>
  </si>
  <si>
    <t>per 12 mesi</t>
  </si>
  <si>
    <t>ZCC3C62425</t>
  </si>
  <si>
    <t>FARMACI - Fornitura di farmaci urgenti non prevedibili per gli Enti del SSR - ID 23FAR003/CUC - Lotto unico</t>
  </si>
  <si>
    <t>02658190307</t>
  </si>
  <si>
    <t>FARMACISTI PIU' RINALDI S.P.A.</t>
  </si>
  <si>
    <t>ZBE3C6BF35</t>
  </si>
  <si>
    <t>REAGENTI - Fornitura in service di sistemi diagnostici per l’esecuzione di esami per la ricerca di sangue occulto nelle feci - ID 15REA014 - Lotto 1</t>
  </si>
  <si>
    <t>00248660599</t>
  </si>
  <si>
    <t>MEDICAL SYSTEMS SPA</t>
  </si>
  <si>
    <t>A00E9E982E</t>
  </si>
  <si>
    <t>PRESIDI - Fornitura di dispositivi fissaggio catetere, aghi cannula e altro materiale per anestesia e rianimazione - affidamento ex art. 63, comma 2, lett. c) D.Lgs. 50/2016 - ID 16PRE012 - Lotto 14</t>
  </si>
  <si>
    <t>00803890151</t>
  </si>
  <si>
    <t>BECTON DICKINSON ITALIA - SPA</t>
  </si>
  <si>
    <t>A001814F80</t>
  </si>
  <si>
    <t>PROTESICO: Fornitura di Lenti intraoculari  - affidamento ex art. 63, comma 2, lett. c) D.Lgs. 50/2016 - ID 16PRO005  - Lotto 2</t>
  </si>
  <si>
    <t>07435060152</t>
  </si>
  <si>
    <t>ALCON ITALIA SPA</t>
  </si>
  <si>
    <t>ZBB3C1C8B1</t>
  </si>
  <si>
    <t>PROTESICO: Fornitura di Lenti intraoculari  - affidamento ex art. 63, comma 2, lett. c) D.Lgs. 50/2016 - ID 16PRO005  - Lotto 3</t>
  </si>
  <si>
    <t>07121831007</t>
  </si>
  <si>
    <t xml:space="preserve">AMO ITALY SRL </t>
  </si>
  <si>
    <t>A0018A24B2</t>
  </si>
  <si>
    <t>PROTESICO: Fornitura di Lenti intraoculari  - affidamento ex art. 63, comma 2, lett. c) D.Lgs. 50/2016 - ID 16PRO005  - Lotto 5</t>
  </si>
  <si>
    <t>Z4C3C1D6E5</t>
  </si>
  <si>
    <t>PROTESICO: Fornitura di Lenti intraoculari  - affidamento ex art. 63, comma 2, lett. c) D.Lgs. 50/2016 - ID 16PRO005  - Lotto 6</t>
  </si>
  <si>
    <t>ZB63C1D803</t>
  </si>
  <si>
    <t>PROTESICO: Fornitura di Lenti intraoculari  - affidamento ex art. 63, comma 2, lett. c) D.Lgs. 50/2016 - ID 16PRO005  - Lotto 7</t>
  </si>
  <si>
    <t>Z0E3C1DCBC</t>
  </si>
  <si>
    <t>PROTESICO: Fornitura di Lenti intraoculari  - affidamento ex art. 63, comma 2, lett. c) D.Lgs. 50/2016 - ID 16PRO005  - Lotto 8</t>
  </si>
  <si>
    <t>ZC33C063FF</t>
  </si>
  <si>
    <t>PROTESICO: Fornitura di Lenti intraoculari  - affidamento ex art. 63, comma 2, lett. c) D.Lgs. 50/2016 - ID 16PRO005  - Lotto 9</t>
  </si>
  <si>
    <t>Z3D3C1DF99</t>
  </si>
  <si>
    <t>PROTESICO: Fornitura di Lenti intraoculari  - affidamento ex art. 63, comma 2, lett. c) D.Lgs. 50/2016 - ID 16PRO005  - Lotto 10</t>
  </si>
  <si>
    <t>03894550288</t>
  </si>
  <si>
    <t>A.M.R SRL</t>
  </si>
  <si>
    <t>A001BAC6B8</t>
  </si>
  <si>
    <t>PROTESICO: Fornitura di Lenti intraoculari  - affidamento ex art. 63, comma 2, lett. c) D.Lgs. 50/2016 - ID 16PRO005  - Lotto 11</t>
  </si>
  <si>
    <t xml:space="preserve">EMMECI 4 SRL </t>
  </si>
  <si>
    <t>Z0B3C1EAA2</t>
  </si>
  <si>
    <t>PROTESICO: Fornitura di Lenti intraoculari  - affidamento ex art. 63, comma 2, lett. c) D.Lgs. 50/2016 - ID 16PRO005  - Lotto 12</t>
  </si>
  <si>
    <t>A001DA1429</t>
  </si>
  <si>
    <t>PROTESICO: Fornitura di Lenti intraoculari  - affidamento ex art. 63, comma 2, lett. c) D.Lgs. 50/2016 - ID 16PRO005  - Lotto 13</t>
  </si>
  <si>
    <t>02440170286</t>
  </si>
  <si>
    <t>TRIVENETA MEDICAL TECHNOLOGY SRL</t>
  </si>
  <si>
    <t>Z923C1EEAA</t>
  </si>
  <si>
    <t>PROTESICO: Fornitura di Lenti intraoculari  - affidamento ex art. 63, comma 2, lett. c) D.Lgs. 50/2016 - ID 16PRO005  - Lotto 18</t>
  </si>
  <si>
    <t>ZA83C20739</t>
  </si>
  <si>
    <t>PROTESICO: Fornitura di Lenti intraoculari  - affidamento ex art. 63, comma 2, lett. c) D.Lgs. 50/2016 - ID 16PRO005.1 - Lotto 16</t>
  </si>
  <si>
    <t>ZA33C208D1</t>
  </si>
  <si>
    <t>PROTESICO: Fornitura di Lenti intraoculari  - affidamento ex art. 63, comma 2, lett. c) D.Lgs. 50/2016 - ID 16PRO005.1 - Lotto 21</t>
  </si>
  <si>
    <t>Z603C96DB1</t>
  </si>
  <si>
    <t>PRESIDI - Fornitura in accordo quadro di microinfusori per insulina e monitoraggio in continuo e intermittente della glicemia - ID 21APB001 CUC - Lotto 6, pos. 2</t>
  </si>
  <si>
    <t>1) 05688870483
2) 00076670595
3) 09238800156
4) 02606120349</t>
  </si>
  <si>
    <t>1) A. MENARINI DIAGNOSTICS SRL
2) ABBOTT S.R.L.
3) MEDTRONIC ITALIA SPA
4) THERAS LIFETECH S.R.L. Unipersonale</t>
  </si>
  <si>
    <t>09238800156</t>
  </si>
  <si>
    <t>MEDTRONIC ITALIA SPA</t>
  </si>
  <si>
    <t>Z013C7EF32</t>
  </si>
  <si>
    <t>PROTESICO: Fornitura di Protesi di Spalla  - affidamento ex art. 63, comma 2, lett. c) D.Lgs. 50/2016 - ID 17PRO005 - Lotto 3, pos 1</t>
  </si>
  <si>
    <t>01427710304</t>
  </si>
  <si>
    <t>LIMACORPORATE SPA</t>
  </si>
  <si>
    <t>Z1A3C7F00D</t>
  </si>
  <si>
    <t>PROTESICO: Fornitura di Protesi di Spalla  - affidamento ex art. 63, comma 2, lett. c) D.Lgs. 50/2016 - ID 17PRO005 - Lotto 3, pos 4</t>
  </si>
  <si>
    <t>J-TECH SRL</t>
  </si>
  <si>
    <t>ZEE3C7F14E</t>
  </si>
  <si>
    <t>PROTESICO: Fornitura di Protesi di Spalla  - affidamento ex art. 63, comma 2, lett. c) D.Lgs. 50/2016 - ID 17PRO005 - Lotto 3, pos 5</t>
  </si>
  <si>
    <t>04207480270</t>
  </si>
  <si>
    <t xml:space="preserve">BIOMEDIKA SRL </t>
  </si>
  <si>
    <t>Z173C7FEEE</t>
  </si>
  <si>
    <t>PROTESICO: Fornitura di Protesi di Spalla  - affidamento ex art. 63, comma 2, lett. c) D.Lgs. 50/2016 - ID 17PRO005 - Lotto 5 pos 2</t>
  </si>
  <si>
    <t>Z163C7FFA4</t>
  </si>
  <si>
    <t>PROTESICO: Fornitura di Protesi di Spalla  - affidamento ex art. 63, comma 2, lett. c) D.Lgs. 50/2016 - ID 17PRO005 - Lotto 5 pos 3</t>
  </si>
  <si>
    <t>Z973C99507</t>
  </si>
  <si>
    <t>PROTESICO: Fornitura di Defibrillatori impiantabili  - dispositivi tricamerali - affidamento ex art. 63, comma 2, lett. c) D.Lgs. 50/2016 - ID 16PRO001 - Lotto 5</t>
  </si>
  <si>
    <t>09699320017</t>
  </si>
  <si>
    <t>BIOTRONIK ITALIA SPA</t>
  </si>
  <si>
    <t>ZCF3C99665</t>
  </si>
  <si>
    <t>PROTESICO: Fornitura di Defibrillatori impiantabili  - dispositivi tricamerali - affidamento ex art. 63, comma 2, lett. c) D.Lgs. 50/2016 - ID 16PRO001 - Lotto 6</t>
  </si>
  <si>
    <t>ZB33C997AC</t>
  </si>
  <si>
    <t>PROTESICO: Fornitura di Defibrillatori impiantabili  - dispositivi tricamerali - affidamento ex art. 63, comma 2, lett. c) D.Lgs. 50/2016 - ID 16PRO001 - Lotto 7</t>
  </si>
  <si>
    <t>11264670156</t>
  </si>
  <si>
    <t>ABBOTT MEDICAL ITALIA SRL</t>
  </si>
  <si>
    <t>A015568D92</t>
  </si>
  <si>
    <t>PROTESICO: Fornitura di Defibrillatori impiantabili  - Altri Dispositivi - affidamento ex art. 63, comma 2, lett. c) D.Lgs. 50/2016 - ID 16PRO001 - Lotto 1</t>
  </si>
  <si>
    <t>11206730159</t>
  </si>
  <si>
    <t>BOSTON SCIENTIFIC SPA</t>
  </si>
  <si>
    <t>Z893C9981E</t>
  </si>
  <si>
    <t>PROTESICO: Fornitura di Defibrillatori impiantabili  - Altri Dispositivi - affidamento ex art. 63, comma 2, lett. c) D.Lgs. 50/2016 - ID 16PRO001 - Lotto 2</t>
  </si>
  <si>
    <t>03409231200</t>
  </si>
  <si>
    <t>TRX ITALY SRL</t>
  </si>
  <si>
    <t>ZB73C82DFA</t>
  </si>
  <si>
    <t>PROTESICO: Fornitura di "Protesi Endovascolari"- affidamento ex art. 63, comma 2, lett. c) D.Lgs. 50/2016 - ID 17PRO009 - Lotto 3 pos 1</t>
  </si>
  <si>
    <t>03493440162</t>
  </si>
  <si>
    <t>JOTEC SRL</t>
  </si>
  <si>
    <t>JOTEC SRL SU</t>
  </si>
  <si>
    <t>A0147857E6</t>
  </si>
  <si>
    <t>PROTESICO: Fornitura di "Protesi Endovascolari"- affidamento ex art. 63, comma 2, lett. c) D.Lgs. 50/2016 - ID 17PRO009 - Lotto 4 pos 2</t>
  </si>
  <si>
    <t>11819500965</t>
  </si>
  <si>
    <t>CORDIS ITALY SRL</t>
  </si>
  <si>
    <t>A0147E571F</t>
  </si>
  <si>
    <t>PROTESICO: Fornitura di "Protesi Endovascolari"- affidamento ex art. 63, comma 2, lett. c) D.Lgs. 50/2016 - ID 17PRO009 - Lotto 5 pos 2</t>
  </si>
  <si>
    <t>W.L.GORE &amp; ASSOCIATI SRL</t>
  </si>
  <si>
    <t>Z4F3C82F5C</t>
  </si>
  <si>
    <t>PROTESICO: Fornitura di "Protesi Endovascolari"- affidamento ex art. 63, comma 2, lett. c) D.Lgs. 50/2016 - ID 17PRO009 - Lotto 8 pos 1</t>
  </si>
  <si>
    <t>ZDD3CA48B1</t>
  </si>
  <si>
    <t>PRESIDI - Fornitura di Aghi e altro materiale per oftalmologia - affidamento ex art. 63, comma 2, lett. c) D.Lgs. 50/2016 - ID 16PRE024 - Lotto 48</t>
  </si>
  <si>
    <t>07220700962</t>
  </si>
  <si>
    <t>BEAVER VISITEC INTERNATIONAL SALES LTD</t>
  </si>
  <si>
    <t>A01755ED92</t>
  </si>
  <si>
    <t>PRESIDI - Fornitura di Aghi e altro materiale per oftalmologia - affidamento ex art. 63, comma 2, lett. c) D.Lgs. 50/2016 - ID 16PRE024 - Lotto 84</t>
  </si>
  <si>
    <t>Z153CA48B6</t>
  </si>
  <si>
    <t>PRESIDI - Fornitura di Aghi e altro materiale per oftalmologia - affidamento ex art. 63, comma 2, lett. c) D.Lgs. 50/2016 - ID 16PRE024 - Lotto 124</t>
  </si>
  <si>
    <t>07393830158</t>
  </si>
  <si>
    <t>BAUSCH &amp; LOMB IOM SPA</t>
  </si>
  <si>
    <t>Z5F3CA327F</t>
  </si>
  <si>
    <t>REAGENTI - Fornitura in full service di sistemi per esami di genetica molecolare - affidamento ex art. 63, comma 2, lett. c) D.Lgs. 50/2016 - ID 15REA005 - Lotto 4</t>
  </si>
  <si>
    <t>02881020271</t>
  </si>
  <si>
    <t>EXPERTEAM SRL</t>
  </si>
  <si>
    <t>ZE33CA32C7</t>
  </si>
  <si>
    <t>REAGENTI - Fornitura in full service di sistemi per esami di genetica molecolare - affidamento ex art. 63, comma 2, lett. c) D.Lgs. 50/2016 - ID 15REA005 - Lotto 5</t>
  </si>
  <si>
    <t>A01D603E7D</t>
  </si>
  <si>
    <t>PRESIDI - Fornitura di materiale di consumo per apparecchiature di proprietà - attivazione rinnovo contrattuale - ID 17PRE015 - Lotto 286</t>
  </si>
  <si>
    <t>01641290265</t>
  </si>
  <si>
    <t>MEDIFOR VENETA SRL</t>
  </si>
  <si>
    <t>A01CCF98EC</t>
  </si>
  <si>
    <t>PROTESICO - Fornitura in accordo quadro di protesi di ginocchio - ID 20PRO003 - Lotto 1 pos 1</t>
  </si>
  <si>
    <t>1) 10617240154
2) 04889070282
3) 08082461008
4) 01427710304
5) 00514240142
6) 03936610967
7) 02680890411
8) 09331210154
9) 01542210222</t>
  </si>
  <si>
    <t>1) GRUPPO BIOIMPIANTI S.R.L
2) J-TECH SRL 
3) JOHNSON &amp; JOHNSON MEDICAL SPA
4) LIMACORPORATE
5) MEDACTA ITALIA SRL
6) ORTHOLAB SRL
7)  SERF SRL
8) SMITH &amp; NEPHEW SRL
9) WALDNER TECNOLOGIE MEDICALI SRL SU</t>
  </si>
  <si>
    <t>A01CD73D98</t>
  </si>
  <si>
    <t>PROTESICO - Fornitura in accordo quadro di protesi di ginocchio - ID 20PRO003 - Lotto 2 pos 1</t>
  </si>
  <si>
    <t>1) 10617240154
2) 04889070282
3) 00514240142
4) 03936610967
5)  09331210154</t>
  </si>
  <si>
    <t>1) GRUPPO BIOIMPIANTI S.R.L
2) J-TECH SRL
3) MEDACTA ITALIA SRL
4) ORTHOLAB SRL
5) SMITH &amp; NEPHEW SRL</t>
  </si>
  <si>
    <t>A01D01CF92</t>
  </si>
  <si>
    <t>PROTESICO - Fornitura in accordo quadro di protesi di ginocchio - ID 20PRO003 - Lotto 3 pos 1</t>
  </si>
  <si>
    <t>1) 04650380266
2) 10617240154
3) 04889070282
4) 08082461008
5) 00514240142
6) 08357720963
7) 03936610967
8) 07747160153
9) 09331210154
10) 15685941005
11) 01542210222</t>
  </si>
  <si>
    <t>1)  CORIN ITALIA SRL
2) GRUPPO BIOMIPIANTI S.R.L
3) J-TECH SRL 
4) JOHNSON &amp; JOHNSON MEDICAL SPA
5) MEDACTA ITALIA S.R.L
6) MICROPORT SCIENTIFIC SRL
7) ORTHOLAB SRL
8) PERMEDICA S.P.A
9) SMITH &amp; NEPHEW SRL
10) THI TOTAL HEALTHCARE INNOVATION SRL
11) WALDNER TECNOLOGIE MEDICAL SRL SU</t>
  </si>
  <si>
    <t>A01D042EEE</t>
  </si>
  <si>
    <t>PROTESICO - Fornitura in accordo quadro di protesi di ginocchio - ID 20PRO003 - Lotto 3 pos 4</t>
  </si>
  <si>
    <t xml:space="preserve">1)  CORIN ITALIA SRL
2) GRUPPO BIOMIPIANTI S.R.L
3) J-TECH SRL 
4) JOHNSON &amp; JOHNSON MEDICAL SPA
5) MEDACTA ITALIA S.R.L
6) MICROPORT SCIENTIFIC SRL
7) ORTHOLAB SRL
8) PERMEDICA S.P.A
9) SMITH &amp; NEPHEW SRL
10) THI TOTAL HEALTHCARE INNOVATION SRL
11) WALDNER TECNOLOGIE MEDICAL SRL SU
</t>
  </si>
  <si>
    <t>01542210222</t>
  </si>
  <si>
    <t>WALDNER TECNOLOGIE MEDICALI SRL SU</t>
  </si>
  <si>
    <t>A01D069F1D</t>
  </si>
  <si>
    <t>PROTESICO - Fornitura in accordo quadro di protesi di ginocchio - ID 20PRO003 - Lotto 4 pos 1</t>
  </si>
  <si>
    <t xml:space="preserve">1) 10617240154
2) 04889070282
3) 08082461008
4) 00514240142
5) 08357720963
6) 03936610967
7) 09331210154
8) 15685941005
</t>
  </si>
  <si>
    <t>1) GRUPPO BIOMIPIANTI S.R.L
2) J-TECH SRL
3) JOHNSON &amp; JOHNSON MEDICAL SPA
4) MEDACTA ITALIA S.R.L
5) MICROPORT SCIENTIFIC SRL
6) ORTHOLAB SRL
7) SMITH &amp; NEPHEW SRL
8) THI TOTAL HEALTHCARE INNOVATION SRL</t>
  </si>
  <si>
    <t>A01D09C935</t>
  </si>
  <si>
    <t>PROTESICO - Fornitura in accordo quadro di protesi di ginocchio - ID 20PRO003 - Lotto 5 pos 1</t>
  </si>
  <si>
    <t>1) 04650380266
2) 04889070282
3) 08082461008
4) 00514240142
5) 01427710304
6) 03936610967
7) 07747160153
8) 09331210154
9) 01542210222</t>
  </si>
  <si>
    <t>1)  CORIN ITALIA SRL
2) J-TECH SRL 
3) JOHNSON &amp; JOHNSON MEDICAL SPA
4) MEDACTA ITALIA S.R.L
5) LIMACORPORATE SPA
6) ORTHOLAB SRL
7) PERMEDICA S.P.A
8) SMITH &amp; NEPHEW SRL
9) WALDNER TECNOLOGIE MEDICAL SRL SU</t>
  </si>
  <si>
    <t>A01D0DBD31</t>
  </si>
  <si>
    <t>PROTESICO - Fornitura in accordo quadro di protesi di ginocchio - ID 20PRO003 - Lotto 5 pos 4</t>
  </si>
  <si>
    <t>A01D157388</t>
  </si>
  <si>
    <t xml:space="preserve">PROTESICO - Fornitura in accordo quadro di protesi di ginocchio - ID 20PRO003 - Lotto 6 pos 1 </t>
  </si>
  <si>
    <t>1) 04889070282
2) 08082461008
3) 00514240142
4) 08357720963
5) 09331210154
6) 01542210222</t>
  </si>
  <si>
    <t>1) J-TECH SRL 
2) JOHNSON &amp; JOHNSON MEDICAL SPA
3) MEDACTA ITALIA S.R.L  
4)MICROPORT SCIENTIFIC SRL
5) SMITH &amp; NEPHEW SRL
6) WALDNER TECNOLOGIE MEDICAL SRL SU</t>
  </si>
  <si>
    <t>A01D1DAF9F</t>
  </si>
  <si>
    <t>PROTESICO - Fornitura in accordo quadro di protesi di ginocchio - ID 20PRO003 - Lotto 6 pos 2</t>
  </si>
  <si>
    <t>08082461008</t>
  </si>
  <si>
    <t>JOHNSON &amp; JOHNSON MEDICAL SPA</t>
  </si>
  <si>
    <t>A01D2290D5</t>
  </si>
  <si>
    <t>PROTESICO - Fornitura in accordo quadro di protesi di ginocchio - ID 20PRO003 - Lotto 6 pos 4</t>
  </si>
  <si>
    <t>A027B4C44B</t>
  </si>
  <si>
    <t>REAGENTI - Fornitura in service di strumenti e materiali per la raccolta, lavorazione, tracciabilità e movimentazione massiva delle unità di sangue ed emocomponenti occorrenti al Dipartimento Trasfusionale Udinese e a quello Giuliano Isontino; per la raccolta e preparazione dei siero colliri e gel piastrinici, per la tracciabilità e movimentazione massiva delle unità di tutti e tre i Dipartimenti trasfusionali, compreso quello pordenonese - affidamento ex art. 76, comma 2, lett. c) D.Lgs. 36/2023 - ID 16REA013 - Lotto 1</t>
  </si>
  <si>
    <t>03524050238</t>
  </si>
  <si>
    <t>FRESENIUS KABI ITALIA SRL</t>
  </si>
  <si>
    <t>Z9C3D31109</t>
  </si>
  <si>
    <t>REAGENTI - Fornitura in service di strumenti e materiali per la raccolta, lavorazione, tracciabilità e movimentazione massiva delle unità di sangue ed emocomponenti occorrenti al Dipartimento Trasfusionale Udinese e a quello Giuliano Isontino; per la raccolta e preparazione dei siero colliri e gel piastrinici, per la tracciabilità e movimentazione massiva delle unità di tutti e tre i Dipartimenti trasfusionali, compreso quello pordenonese - affidamento ex art. 76, comma 2, lett. c) D.Lgs. 36/2023 - ID 16REA013 - Lotto 5</t>
  </si>
  <si>
    <t>03310140128</t>
  </si>
  <si>
    <t>SISTEMA RACCOLTA DATI SRL - SIRADA</t>
  </si>
  <si>
    <t>Z413D11814</t>
  </si>
  <si>
    <t>REAGENTI - Fornitura in service di sistema diagnostico per esecuzione dell'esame VES (velocità di eritrosedimentazione) - affidamento ex art. 76, comma 2, lett. c) D.Lgs. 36/2023 - ID 15REA013 - Lotto UNICO</t>
  </si>
  <si>
    <t>04337640280</t>
  </si>
  <si>
    <t>ALIFAX SRL</t>
  </si>
  <si>
    <t>ZE93D33A61</t>
  </si>
  <si>
    <t>PRESIDI - Fornitura di materiale per interventi ortopedici con apparecchiature in comodato d'uso - affidamento ex art. 76, comma 2, lett. c) D.Lgs. 36/2023 - ID 14PRE022 - Lotto 1</t>
  </si>
  <si>
    <t>09331210154</t>
  </si>
  <si>
    <t>SMITH &amp; NEPHEW SRL</t>
  </si>
  <si>
    <t>Z433D33BB8</t>
  </si>
  <si>
    <t>PRESIDI - Fornitura di materiale per interventi ortopedici con apparecchiature in comodato d'uso - affidamento ex art. 76, comma 2, lett. c) D.Lgs. 36/2023 - ID 14PRE022 - Lotto 6</t>
  </si>
  <si>
    <t>Z233D33CE6</t>
  </si>
  <si>
    <t>PRESIDI - Fornitura di materiale per interventi ortopedici con apparecchiature in comodato d'uso - affidamento ex art. 76, comma 2, lett. c) D.Lgs. 36/2023 - ID 14PRE022 - Lotto 13</t>
  </si>
  <si>
    <t>STRYKER ITALIA SRL</t>
  </si>
  <si>
    <t>Z9E3CD0E3D</t>
  </si>
  <si>
    <t>REAGENTI - Fornitura in full service si strumentazione, reagenti, materiali di consumo per l'effettuazione di colorazioni istochimiche, colorazioni di immunoistochimica e di ibridizzazione in situ - affidamento ex art. 76, comma 2, lett. c) D.Lgs. 36/2023 - ID 13REA007 - Lotto 1</t>
  </si>
  <si>
    <t>10181220152</t>
  </si>
  <si>
    <t>AGILENT TECHNOLOGIES ITALIA SPA</t>
  </si>
  <si>
    <t>A01CA86383</t>
  </si>
  <si>
    <t>REAGENTI - Fornitura in full service si strumentazione, reagenti, materiali di consumo per l'effettuazione di colorazioni istochimiche, colorazioni di immunoistochimica e di ibridizzazione in situ - affidamento ex art. 76, comma 2, lett. c) D.Lgs. 36/2023 - ID 13REA007 - Lotto 2</t>
  </si>
  <si>
    <t>12785290151</t>
  </si>
  <si>
    <t>ROCHE DIAGNOSTICS SPA</t>
  </si>
  <si>
    <t>A02CBC6D97</t>
  </si>
  <si>
    <t>REAGENTI - Fornitura di sistemi analitici in automazione e reagenti per l'esecuzione di esami di immunoematologia (II-II-III livello) eritrocitaria e piastrinica - affidamento ex art. 76, comma 2, lett. c) D.Lgs. 36/2023 - ID 16REA012 - Lotto 2</t>
  </si>
  <si>
    <t>10852890150</t>
  </si>
  <si>
    <t>GRIFOLS ITALIA SPA</t>
  </si>
  <si>
    <t>A00F986A9B</t>
  </si>
  <si>
    <t>PROTESICO: Fornitura in accordo quadro di "Defibrillatori Impiantabili" - ID 19PRO004.CUC - Lotto 1 pos 1</t>
  </si>
  <si>
    <t>1) 11264670156
2) 09699320017
3) 11206730159
4) 09238800156
5) 02654900022</t>
  </si>
  <si>
    <t>1) ABBOTT MEDICAL ITALIA SRL
2) BIOTRONIK ITALIA SPA
3) BOSTON SCIENTIFIC SPA
4) MEDTRONIC ITALIA SPA
5) MICROPORT CRM SRL</t>
  </si>
  <si>
    <t>02654900022</t>
  </si>
  <si>
    <t>MICROPORT CRM SRL</t>
  </si>
  <si>
    <t>A00FB7FB58</t>
  </si>
  <si>
    <t>PROTESICO: Fornitura in accordo quadro di "Defibrillatori Impiantabili" - ID 19PRO004.CUC - Lotto 2 pos 1</t>
  </si>
  <si>
    <t>A00FBAAED3</t>
  </si>
  <si>
    <t>PROTESICO: Fornitura in accordo quadro di "Defibrillatori Impiantabili" - ID 19PRO004.CUC - Lotto 3 pos 1</t>
  </si>
  <si>
    <t>A00FBC444B</t>
  </si>
  <si>
    <t>PROTESICO: Fornitura in accordo quadro di "Defibrillatori Impiantabili" - ID 19PRO004.CUC - Lotto 4  pos 1</t>
  </si>
  <si>
    <t>A00FBE605B</t>
  </si>
  <si>
    <t>PROTESICO: Fornitura in accordo quadro di "Defibrillatori Impiantabili" - ID 19PRO004.CUC - Lotto 5 pos 5</t>
  </si>
  <si>
    <t>A00FC44DE9</t>
  </si>
  <si>
    <t>PROTESICO: Fornitura in accordo quadro di "Defibrillatori Impiantabili" - ID 19PRO004.CUC - Lotto 6 pos 2</t>
  </si>
  <si>
    <t>A00FC7130F</t>
  </si>
  <si>
    <t>PROTESICO: Fornitura in accordo quadro di "Defibrillatori Impiantabili" - ID 19PRO004.CUC - Lotto 1 pos 2</t>
  </si>
  <si>
    <t>A00FCAB2EC</t>
  </si>
  <si>
    <t>PROTESICO: Fornitura in accordo quadro di "Defibrillatori Impiantabili" - ID 19PRO004.CUC - Lotto 2 pos 4</t>
  </si>
  <si>
    <t>A00FCD0175</t>
  </si>
  <si>
    <t>PROTESICO: Fornitura in accordo quadro di "Defibrillatori Impiantabili" - ID 19PRO004.CUC - Lotto 3 pos 4</t>
  </si>
  <si>
    <t>A00FD3B9BF</t>
  </si>
  <si>
    <t>PROTESICO: Fornitura in accordo quadro di "Defibrillatori Impiantabili" - ID 19PRO004.CUC - Lotto 4 pos 4</t>
  </si>
  <si>
    <t>A00FD8EE3C</t>
  </si>
  <si>
    <t>PROTESICO: Fornitura in accordo quadro di "Defibrillatori Impiantabili" - ID 19PRO004.CUC - Lotto 5 pos 1</t>
  </si>
  <si>
    <t>A00FE8BF04</t>
  </si>
  <si>
    <t>PROTESICO: Fornitura in accordo quadro di "Defibrillatori Impiantabili" - ID 19PRO004.CUC - Lotto 6 pos 1</t>
  </si>
  <si>
    <t>A00FED07F7</t>
  </si>
  <si>
    <t>PROTESICO: Fornitura in accordo quadro di "Defibrillatori Impiantabili" - ID 19PRO004.CUC - Lotto 1 pos 3</t>
  </si>
  <si>
    <t>A00FEFDD18</t>
  </si>
  <si>
    <t>PROTESICO: Fornitura in accordo quadro di "Defibrillatori Impiantabili" - ID 19PRO004.CUC - Lotto 2 pos 3</t>
  </si>
  <si>
    <t>A0101D1292</t>
  </si>
  <si>
    <t>PROTESICO: Fornitura in accordo quadro di "Defibrillatori Impiantabili" - ID 19PRO004.CUC - Lotto 3 pos 5</t>
  </si>
  <si>
    <t>A0101F611B</t>
  </si>
  <si>
    <t>PROTESICO: Fornitura in accordo quadro di "Defibrillatori Impiantabili" - ID 19PRO004.CUC - Lotto 4 pos 2</t>
  </si>
  <si>
    <t>A01020B26F</t>
  </si>
  <si>
    <t>PROTESICO: Fornitura in accordo quadro di "Defibrillatori Impiantabili" - ID 19PRO004.CUC - Lotto 5 pos 4</t>
  </si>
  <si>
    <t>A01024631F</t>
  </si>
  <si>
    <t>PROTESICO: Fornitura in accordo quadro di "Defibrillatori Impiantabili" - ID 19PRO004.CUC - Lotto 6 pos 5</t>
  </si>
  <si>
    <t>A0103BFA39</t>
  </si>
  <si>
    <t>PROTESICO: Fornitura in accordo quadro di "Defibrillatori Impiantabili" - ID 19PRO004.CUC - Lotto 1 pos 4</t>
  </si>
  <si>
    <t>A01041C6F9</t>
  </si>
  <si>
    <t>PROTESICO: Fornitura in accordo quadro di "Defibrillatori Impiantabili" - ID 19PRO004.CUC - Lotto 2 pos 2</t>
  </si>
  <si>
    <t>A010523004</t>
  </si>
  <si>
    <t>PROTESICO: Fornitura in accordo quadro di "Defibrillatori Impiantabili" - ID 19PRO004.CUC - Lotto 3 pos 3</t>
  </si>
  <si>
    <t>A01055CF09</t>
  </si>
  <si>
    <t>PROTESICO: Fornitura in accordo quadro di "Defibrillatori Impiantabili" - ID 19PRO004.CUC - Lotto 4 pos 5</t>
  </si>
  <si>
    <t>A0108AFD4E</t>
  </si>
  <si>
    <t>PROTESICO: Fornitura in accordo quadro di "Defibrillatori Impiantabili" - ID 19PRO004.CUC - Lotto 5 pos 2</t>
  </si>
  <si>
    <t>A0108C1C29</t>
  </si>
  <si>
    <t>PROTESICO: Fornitura in accordo quadro di "Defibrillatori Impiantabili" - ID 19PRO004.CUC - Lotto 6 pos 4</t>
  </si>
  <si>
    <t>A0108D9FF6</t>
  </si>
  <si>
    <t>PROTESICO: Fornitura in accordo quadro di "Defibrillatori Impiantabili" - ID 19PRO004.CUC - Lotto 1 pos 5</t>
  </si>
  <si>
    <t>A0108EE14F</t>
  </si>
  <si>
    <t>PROTESICO: Fornitura in accordo quadro di "Defibrillatori Impiantabili" - ID 19PRO004.CUC - Lotto 2 pos 5</t>
  </si>
  <si>
    <t>A0108FEE7F</t>
  </si>
  <si>
    <t>PROTESICO: Fornitura in accordo quadro di "Defibrillatori Impiantabili" - ID 19PRO004.CUC - Lotto 3 pos 2</t>
  </si>
  <si>
    <t>A010911E2D</t>
  </si>
  <si>
    <t>PROTESICO: Fornitura in accordo quadro di "Defibrillatori Impiantabili" - ID 19PRO004.CUC - Lotto 4 pos 3</t>
  </si>
  <si>
    <t>A01091D816</t>
  </si>
  <si>
    <t>PROTESICO: Fornitura in accordo quadro di "Defibrillatori Impiantabili" - ID 19PRO004.CUC - Lotto 5 pos 3</t>
  </si>
  <si>
    <t>A0109291FF</t>
  </si>
  <si>
    <t xml:space="preserve">PROTESICO: Fornitura in accordo quadro di "Defibrillatori Impiantabili" - ID 19PRO004.CUC - Lotto 6 pos 3 </t>
  </si>
  <si>
    <t>1) 11264670156
2) 09699320017
3) 11206730159
4) 09238800156
5) 02654900022
6) 00343760286</t>
  </si>
  <si>
    <t>1) ABBOTT MEDICAL ITALIA SRL
2) BIOTRONIK ITALIA SPA
3) BOSTON SCIENTIFIC SPA
4) MEDTRONIC ITALIA SPA
5) MICROPORT CRM SRL
6) MEDICO SRL</t>
  </si>
  <si>
    <t>Z813D47197</t>
  </si>
  <si>
    <t>PROTESICO: Fornitura in accordo quadro di "Dispositivi impiantabili attivi per funzionalità cardiaca 2 - Pacemaker" - ID 2555 Consip - Lotto 1 pos 1</t>
  </si>
  <si>
    <t>Affidamento diretto in adesione ad Accordo quadro / Convenzione, stipulato da soggetto aggregatore (CONSIP)</t>
  </si>
  <si>
    <t>Z443D49BFA</t>
  </si>
  <si>
    <t>PROTESICO: Fornitura in accordo quadro di "Dispositivi impiantabili attivi per funzionalità cardiaca 2 - Pacemaker" - ID 2555 Consip - Lotto 1 pos 2</t>
  </si>
  <si>
    <t>Z673D49D91</t>
  </si>
  <si>
    <t>PROTESICO: Fornitura in accordo quadro di "Dispositivi impiantabili attivi per funzionalità cardiaca 2 - Pacemaker" - ID 2555 Consip - Lotto 1 pos 3</t>
  </si>
  <si>
    <t>Z103D49EA1</t>
  </si>
  <si>
    <t>PROTESICO: Fornitura in accordo quadro di "Dispositivi impiantabili attivi per funzionalità cardiaca 2 - Pacemaker" - ID 2555 Consip - Lotto 1 pos 4</t>
  </si>
  <si>
    <t>Z713D4C585</t>
  </si>
  <si>
    <t>PROTESICO: Fornitura in accordo quadro di "Dispositivi impiantabili attivi per funzionalità cardiaca 2 - Pacemaker" - ID 2555 Consip - Lotto 1 pos 5</t>
  </si>
  <si>
    <t>00343760286</t>
  </si>
  <si>
    <t>MEDICO SRL</t>
  </si>
  <si>
    <t>ZCB3D4C63F</t>
  </si>
  <si>
    <t>PROTESICO: Fornitura in accordo quadro di "Dispositivi impiantabili attivi per funzionalità cardiaca 2 - Pacemaker" - ID 2555 Consip - Lotto 1 pos 6</t>
  </si>
  <si>
    <t>A02CD9E31C</t>
  </si>
  <si>
    <t>PROTESICO: Fornitura in accordo quadro di "Dispositivi impiantabili attivi per funzionalità cardiaca 2 - Pacemaker" - ID 2555 Consip - Lotto 2 pos 1</t>
  </si>
  <si>
    <t>Z5D3D4EE36</t>
  </si>
  <si>
    <t>PROTESICO: Fornitura in accordo quadro di "Dispositivi impiantabili attivi per funzionalità cardiaca 2 - Pacemaker" - ID 2555 Consip - Lotto 2 pos 2</t>
  </si>
  <si>
    <t>A02CDFE255</t>
  </si>
  <si>
    <t>PROTESICO: Fornitura in accordo quadro di "Dispositivi impiantabili attivi per funzionalità cardiaca 2 - Pacemaker" - ID 2555 Consip - Lotto 2 pos 3</t>
  </si>
  <si>
    <t>Z733D4EF3D</t>
  </si>
  <si>
    <t>PROTESICO: Fornitura in accordo quadro di "Dispositivi impiantabili attivi per funzionalità cardiaca 2 - Pacemaker" - ID 2555 Consip - Lotto 2 pos 4</t>
  </si>
  <si>
    <t>Z353D4F128</t>
  </si>
  <si>
    <t>PROTESICO: Fornitura in accordo quadro di "Dispositivi impiantabili attivi per funzionalità cardiaca 2 - Pacemaker" - ID 2555 Consip - Lotto 2 pos 5</t>
  </si>
  <si>
    <t>A02CE31C68</t>
  </si>
  <si>
    <t>PROTESICO: Fornitura in accordo quadro di "Dispositivi impiantabili attivi per funzionalità cardiaca 2 - Pacemaker" - ID 2555 Consip - Lotto 3 pos 1</t>
  </si>
  <si>
    <t>A02CEA0803</t>
  </si>
  <si>
    <t>PROTESICO: Fornitura in accordo quadro di "Dispositivi impiantabili attivi per funzionalità cardiaca 2 - Pacemaker" - ID 2555 Consip - Lotto 3 pos 2</t>
  </si>
  <si>
    <t>A02CFF516C</t>
  </si>
  <si>
    <t>PROTESICO: Fornitura in accordo quadro di "Dispositivi impiantabili attivi per funzionalità cardiaca 2 - Pacemaker" - ID 2555 Consip - Lotto 3 pos 3</t>
  </si>
  <si>
    <t>ZC53D4F1BB</t>
  </si>
  <si>
    <t>PROTESICO: Fornitura in accordo quadro di "Dispositivi impiantabili attivi per funzionalità cardiaca 2 - Pacemaker" - ID 2555 Consip - Lotto 3 pos 4</t>
  </si>
  <si>
    <t>A02D27A5B0</t>
  </si>
  <si>
    <t>PROTESICO: Fornitura in accordo quadro di "Dispositivi impiantabili attivi per funzionalità cardiaca 2 - Pacemaker" - ID 2555 Consip - Lotto 3 pos 5</t>
  </si>
  <si>
    <t>A02D29F439</t>
  </si>
  <si>
    <t>PROTESICO: Fornitura in accordo quadro di "Dispositivi impiantabili attivi per funzionalità cardiaca 2 - Pacemaker" - ID 2555 Consip - Lotto 3 pos 6</t>
  </si>
  <si>
    <t>A02D301518</t>
  </si>
  <si>
    <t>PROTESICO: Fornitura in accordo quadro di "Dispositivi impiantabili attivi per funzionalità cardiaca 2 - Pacemaker" - ID 2555 Consip - Lotto 4 pos 1</t>
  </si>
  <si>
    <t>A02D32D966</t>
  </si>
  <si>
    <t>PROTESICO: Fornitura in accordo quadro di "Dispositivi impiantabili attivi per funzionalità cardiaca 2 - Pacemaker" - ID 2555 Consip - Lotto 4 pos 2</t>
  </si>
  <si>
    <t>A02D5BB51A</t>
  </si>
  <si>
    <t>PROTESICO: Fornitura in accordo quadro di "Dispositivi impiantabili attivi per funzionalità cardiaca 2 - Pacemaker" - ID 2555 Consip - Lotto 4 pos 3</t>
  </si>
  <si>
    <t>A02D5F65CA</t>
  </si>
  <si>
    <t>PROTESICO: Fornitura in accordo quadro di "Dispositivi impiantabili attivi per funzionalità cardiaca 2 - Pacemaker" - ID 2555 Consip - Lotto 4 pos 4</t>
  </si>
  <si>
    <t>A02D61B453</t>
  </si>
  <si>
    <t xml:space="preserve">PROTESICO: Fornitura in accordo quadro di "Dispositivi impiantabili attivi per funzionalità cardiaca 2 - Pacemaker" - ID 2555 Consip - Lotto 4 pos 5 </t>
  </si>
  <si>
    <t>A02D824245</t>
  </si>
  <si>
    <t>PROTESICO: Fornitura in accordo quadro di "Dispositivi impiantabili attivi per funzionalità cardiaca 2 - Pacemaker" - ID 2555 Consip - Lotto 5 pos 1</t>
  </si>
  <si>
    <t>A02D892D08</t>
  </si>
  <si>
    <t>PROTESICO: Fornitura in accordo quadro di "Dispositivi impiantabili attivi per funzionalità cardiaca 2 - Pacemaker" - ID 2555 Consip - Lotto 5 pos 2</t>
  </si>
  <si>
    <t>A02D8A8F2F</t>
  </si>
  <si>
    <t>PROTESICO: Fornitura in accordo quadro di "Dispositivi impiantabili attivi per funzionalità cardiaca 2 - Pacemaker" - ID 2555 Consip - Lotto 5 pos 3</t>
  </si>
  <si>
    <t>A02D8D97A1</t>
  </si>
  <si>
    <t>PROTESICO: Fornitura in accordo quadro di "Dispositivi impiantabili attivi per funzionalità cardiaca 2 - Pacemaker" - ID 2555 Consip - Lotto 5 pos 4</t>
  </si>
  <si>
    <t>A02D90D28C</t>
  </si>
  <si>
    <t>PROTESICO: Fornitura in accordo quadro di "Dispositivi impiantabili attivi per funzionalità cardiaca 2 - Pacemaker" - ID 2555 Consip - Lotto 5 pos 5</t>
  </si>
  <si>
    <t>A02D940C9F</t>
  </si>
  <si>
    <t>PROTESICO: Fornitura in accordo quadro di "Dispositivi impiantabili attivi per funzionalità cardiaca 2 - Pacemaker" - ID 2555 Consip - Lotto 10 pos 1</t>
  </si>
  <si>
    <t>1) 11264670156
2) 09699320017
3) 11206730159
4) 09238800156</t>
  </si>
  <si>
    <t>1) ABBOTT MEDICAL ITALIA SRL
2) BIOTRONIK ITALIA SPA
3) BOSTON SCIENTIFIC SPA
4) MEDTRONIC ITALIA SPA</t>
  </si>
  <si>
    <t>Z6A3D4F4A8</t>
  </si>
  <si>
    <t>PROTESICO: Fornitura in accordo quadro di "Dispositivi impiantabili attivi per funzionalità cardiaca 2 - Pacemaker" - ID 2555 Consip - Lotto 10 pos 2</t>
  </si>
  <si>
    <t>Z013D4F5C5</t>
  </si>
  <si>
    <t>PROTESICO: Fornitura in accordo quadro di "Dispositivi impiantabili attivi per funzionalità cardiaca 2 - Pacemaker" - ID 2555 Consip - Lotto 10 pos 3</t>
  </si>
  <si>
    <t>ZE33D4F6E0</t>
  </si>
  <si>
    <t>PROTESICO: Fornitura in accordo quadro di "Dispositivi impiantabili attivi per funzionalità cardiaca 2 - Pacemaker" - ID 2555 Consip - Lotto 10 pos 4</t>
  </si>
  <si>
    <t>A025BF6853</t>
  </si>
  <si>
    <t>REAGENTI - Fornitura in full service di strumentazione, reagenti e materiali di consumo per citofluorimetria - affidamento ex art. 76, comma 2, lett. c) D.Lgs. 36/2023 - ID 16REA002 - Lotto 1</t>
  </si>
  <si>
    <t>Affidamento diretto in adesione ad Accordo Quadro/ Convenzione, stipulato da soggetto aggregatore (ARCS)</t>
  </si>
  <si>
    <t>04185110154</t>
  </si>
  <si>
    <t>BECKMAN COULTER SRL</t>
  </si>
  <si>
    <t>ZED3D78690</t>
  </si>
  <si>
    <t>ECONOMALE - Fornitura di gasolio artico extrarete per gruppi elettrogeni Sacile - ID 2454 Consip - Lotto 3</t>
  </si>
  <si>
    <t>03645040282</t>
  </si>
  <si>
    <t>A.F. PETROLI (mandataria) Società per Azioni</t>
  </si>
  <si>
    <t>A.F. PETROLI S.p.A., mandataria capo-gruppo del Raggruppamento Temporaneo oltre la stessa mandante CRISTOFORETTI S.p.A. e CHIURLO S.r.l.</t>
  </si>
  <si>
    <t>€ 2.107,35 importo stimato in quanto il prezzo viene determinato al momento della fornitura</t>
  </si>
  <si>
    <t>Dalla data di invio dell'ODA 7521833 a seguito del presente provvedimento</t>
  </si>
  <si>
    <t>data della consegna della fornitura</t>
  </si>
  <si>
    <t>A0337B81E7</t>
  </si>
  <si>
    <t>FARMACI - Gas terapeutici e tecnici e manutenzione degli impianti di stoccaggio - Prosecuzione contrattuale ex art. 76, comma 2, lett. c) - ID 09BS031.1 - Lotto 1</t>
  </si>
  <si>
    <t>AIR LIQUIDE SANITA' SERVICE S.P.A.</t>
  </si>
  <si>
    <t>A033D11BA0</t>
  </si>
  <si>
    <t>FARMACI - Gas terapeutici e tecnici e manutenzione degli impianti di stoccaggio - Prosecuzione contrattuale ex art. 76, comma 2, lett. c) - ID 09BS031.1 - Lotto 2</t>
  </si>
  <si>
    <t>Z283D78E41</t>
  </si>
  <si>
    <t>FARMACI  - Servizio di analisi di qualità dei gas medicinali - Prosecuzione contrattuale ex art. 76, comma 2, lett. c) - ID 11SER099 - Lotto UNICO</t>
  </si>
  <si>
    <t>A03279E850</t>
  </si>
  <si>
    <t>REAGENTI - Fornitura in service di un sistema di riempimento automatico e sigillatura sottovuoto di campioni istologici per la raccolta, preservazione e archiviazione dei campioni biologici - ID 18REA007.1 - Lotto UNICO</t>
  </si>
  <si>
    <t>05688870483</t>
  </si>
  <si>
    <t>A. MENARINI DIAGNOSTICS SRL</t>
  </si>
  <si>
    <t>Z3E3D9B93F</t>
  </si>
  <si>
    <t>PRESIDI - Fornitura di Aghi e altro materiale per oftalmologia - affidamento ex art. 63, comma 2, lett. c) D.Lgs. 50/2016 - ID 16PRE024 - Lotto 49</t>
  </si>
  <si>
    <t>ZDB3DC5710</t>
  </si>
  <si>
    <t>PRESIDI - Fornitura di stent bronchiale - ordine 2023/9162 - ID 19PRE009.1 - Lotto 2, voce b)</t>
  </si>
  <si>
    <t>02823921206</t>
  </si>
  <si>
    <t>NOVATECH S.R.L. NEW TECHNOLOGY FOR LIFE</t>
  </si>
  <si>
    <t>ZC73BBEBE3</t>
  </si>
  <si>
    <t>PRESIDI - Fornitura di gel cromoforo con lampada luminosa in comodato d'uso, per 12 MESI - RDO MEPA N. 2707326</t>
  </si>
  <si>
    <t>Affidamento diretto ai sensi dell’art. 36, comma 2, lett. a) del D.Lgs. n. 50/2016 e s.m.i., come derogato dall’art. 1, comma 2, lett. a) del D.L. n. 76/2020, convertito con modifiche dalla L.120/2020 e da ultimo modificato con D.L. 77/2021, convertito con modifiche dalla L. 108/2021</t>
  </si>
  <si>
    <t>01286700487</t>
  </si>
  <si>
    <t>L.MOLTENI &amp; C. DEI F.LLI ALITTI SOCIETA' DI ESERCIZIO S.P.A.</t>
  </si>
  <si>
    <t>99337326F8</t>
  </si>
  <si>
    <t>FARMACI - Fornitura di rame istidinato 3,5 mg/1ml – 10 fiale, per 12 MESI - Trattativa Diretta MePA n. 3111793</t>
  </si>
  <si>
    <t>01679130060</t>
  </si>
  <si>
    <t>BIOINDUSTRIA L.I.M. SpA</t>
  </si>
  <si>
    <t>9933548F1E</t>
  </si>
  <si>
    <t>DIETETICI - Fornitura di PKU GOLIKE KRUNCH30 TAVOLETTE e PKU GOLIKE PLUS 16+ 30BUSTE, per 12 MESI - Trattativa Diretta MePA
n. 3121810</t>
  </si>
  <si>
    <t>03736410139</t>
  </si>
  <si>
    <t>APR APPLIED PHARMA RESEARCH - ITALY S.R.L.</t>
  </si>
  <si>
    <t>Z823BC59BB</t>
  </si>
  <si>
    <t>FARMACI - Fornitura di Vabysmo 120 mg/ml, per ACQUISTO IN UNICA SOLUZIONE - Offerta a mezzo mail del 06/06/2023</t>
  </si>
  <si>
    <t>00747170157</t>
  </si>
  <si>
    <t>ROCHE S.P.A. SOCIETA' UNIPERSONALE</t>
  </si>
  <si>
    <t>ACQUISTO IN UN'UNICA SOLUZIONE</t>
  </si>
  <si>
    <t>Z873BC61F1</t>
  </si>
  <si>
    <t>DIETETICI - Fornitura di Reuflor 20 cpr e Reuflor gocce 5 ml, per 6 MESI - Prot. 59/2023</t>
  </si>
  <si>
    <t>90032460322</t>
  </si>
  <si>
    <t>INNOVA PHARMA S.p.A.</t>
  </si>
  <si>
    <t>ZAE3BB794C</t>
  </si>
  <si>
    <t>ECONOMALE- Fornitura di sigilli per carrello  d'emergenza numerati, per ACQUISTO IN UNICA SOLUZIONE - MEPA ODA 324945</t>
  </si>
  <si>
    <t xml:space="preserve">Affidamento diretto ai sensi dell’art. 50, comma 1, lett.  b) D.Lgs. n. 36/2023 </t>
  </si>
  <si>
    <t>05215390872</t>
  </si>
  <si>
    <t>IDS S.R.L.</t>
  </si>
  <si>
    <t xml:space="preserve">PRESIDI - Fornitura di catetere Bactiguard 14CH Foley, per 12 MESI - Trattativa Diretta MePA n. 1759268 </t>
  </si>
  <si>
    <t>04720630633</t>
  </si>
  <si>
    <t>SVAS BIOSANA S.P.A.</t>
  </si>
  <si>
    <t>Z363BA7481</t>
  </si>
  <si>
    <t>PRESIDI - Fornitura di lame e manici tipo PM40 punta Swann Morton per dissezione autoptica, per 48 MESI - RDO:rfq_50136 Piattaforma e-Appalti</t>
  </si>
  <si>
    <t>02405040284</t>
  </si>
  <si>
    <t>KALTEK S.R.L.</t>
  </si>
  <si>
    <t>Z573BB7961</t>
  </si>
  <si>
    <t>ECONOMALE - Fornitura di cuscino per letto da visita ginecologica, per AFFIDAMENTO IN UNICA SOLUZIONE - prev 1791 del 30/06/2023</t>
  </si>
  <si>
    <t>00197370281</t>
  </si>
  <si>
    <t>MALVESTIO SPA</t>
  </si>
  <si>
    <t>989454118A</t>
  </si>
  <si>
    <t>PROTESICO - Fornitura di impianti cocleari , per 12 MESI -  RdI rfi_4596 
(area messaggi)</t>
  </si>
  <si>
    <t>05261750961</t>
  </si>
  <si>
    <t>ADVANCED BIONICS ITALIA SRL</t>
  </si>
  <si>
    <t>ZF73BA32DE</t>
  </si>
  <si>
    <t>FARMACI - Fornitura di detergente puristeril plus 200ml fl, per 12 MESI - RdO : rfq_51096 Piattaforma eAppaltiFVG</t>
  </si>
  <si>
    <t>09291850155</t>
  </si>
  <si>
    <t>FRESENIUS MEDICAL CARE ITALIA S.P.A</t>
  </si>
  <si>
    <t>ZF23BC3D17</t>
  </si>
  <si>
    <t>PRESIDI - Fornitura di sistemi di lavaggio e aspirazione monouso per la chirurgia laparoscopica e robotica, per AFFIDAMENTO IN UNICA SOLUZIONE - Rif. Offerta L. 27 id 20PRE008 e confermato con email o.e. protocollo 2023070061 del 06/07/2023</t>
  </si>
  <si>
    <t>04029180371</t>
  </si>
  <si>
    <t>COLOPLAST S.P.A.</t>
  </si>
  <si>
    <t>99074931DE</t>
  </si>
  <si>
    <t xml:space="preserve">COCHLEAR ITALIA SRL </t>
  </si>
  <si>
    <t>9920786B96</t>
  </si>
  <si>
    <t>PROTESICO - Fornitura di lenti intraoculari , per 12 MESI -  RdI rfi_4596 
(area messaggi)</t>
  </si>
  <si>
    <t>ZAA3BB3782</t>
  </si>
  <si>
    <t>AMO ITALY S.R.L.</t>
  </si>
  <si>
    <t>ZE73BD3BFD</t>
  </si>
  <si>
    <t>PRESIDI - Fornitura di sonda  NUTRISAFE 2 cod. 22001364.042 (Ordine 2023/5405), per AFFIDAMENTO IN UNICA SOLUZIONE - Rif. offerta id 20PRE034 L. 57</t>
  </si>
  <si>
    <t>02173550282</t>
  </si>
  <si>
    <t>VYGON ITALIA SRL</t>
  </si>
  <si>
    <t>Z093BA9966</t>
  </si>
  <si>
    <t>PRESIDI - Fornitura di catetere rettale a palloncino per urodinamica, per 48 MESI - RDO:rfq_51252
Piattaforma eAppaltiFVg</t>
  </si>
  <si>
    <t>MEDICA S.P.A.</t>
  </si>
  <si>
    <t>ZEA3BAD21F</t>
  </si>
  <si>
    <t>PRESIDI - Fornitura di prolunghe e bottoni Mic-Key, per 6 MESI - RDO:rfq_51358 
Piattaforma eAppaltiFVG</t>
  </si>
  <si>
    <t>10191080158</t>
  </si>
  <si>
    <t>INNOVAMEDICA S.P.A.</t>
  </si>
  <si>
    <t>ZB23BB7965</t>
  </si>
  <si>
    <t>ECONOMALE-Fornitura di materasso antidecubito, per 24 mesi - Prev. n. 230001910 del 30/06/2023</t>
  </si>
  <si>
    <t>MOVI SPA</t>
  </si>
  <si>
    <t>Z213BB7988</t>
  </si>
  <si>
    <t>ECONOMALE - Forniturra di borsa portadocumenti, per AFFIDAMENTO IN UNICA SOLUZIONE - prev. del 27/06/2023</t>
  </si>
  <si>
    <t>01222040931</t>
  </si>
  <si>
    <t>CENTRO UFFICIO S.R.L.</t>
  </si>
  <si>
    <t>ZE23BB7996</t>
  </si>
  <si>
    <t>ECONOMALE- Fornitura di articoli per oculistica, per AFFIDAMENTO IN UNICA SOLUZIONE - prev. 329/23/PB/fo del  20/06/2023</t>
  </si>
  <si>
    <t>TRIVENETA MEDICAL TECHNOLOGY S.R.L.</t>
  </si>
  <si>
    <t>ZE93BB6ACE</t>
  </si>
  <si>
    <t>REAGENTI - Fornitura di “Leukocyte Alkaline Phosphatase Kit” , per AFFIDAMENTO IN UNICA SOLUZIONE - Offerta 2001597743 del 26/06/2023</t>
  </si>
  <si>
    <t>13209130155</t>
  </si>
  <si>
    <t>MERCK LIFE SCIENCE S.R.L.</t>
  </si>
  <si>
    <t>Z693BD8FAF</t>
  </si>
  <si>
    <t>DIETETICI - Fornitura di Kanso Ketobiota, Kanso Ketvit, Kanso Mctfiber, per 12 MESI - RdO : rfq_51404 Piattaforma eAppaltiFVG</t>
  </si>
  <si>
    <t>IT00605750215</t>
  </si>
  <si>
    <t>DR. SCHÄR SPA</t>
  </si>
  <si>
    <t>9884495F4D</t>
  </si>
  <si>
    <t>PRESIDI - Fornitura di materiale di consumo per Q-NRG+ monitor di precisione metabolico per test di calorimetria indiretta, per 48 MESI - RDO:rfq_50220
Piattaforma eAppaltiFVG</t>
  </si>
  <si>
    <t>00492340583</t>
  </si>
  <si>
    <t>BAXTER S.P.A.</t>
  </si>
  <si>
    <t>Contratto escluso dall'obbligo di acquisizione del CIG (ESCL.13) per servizi aggiudicati da un'amministrazione o altro ENTE in base ad un diritto esclusivo</t>
  </si>
  <si>
    <t>FARMACI - Ordine n. 2023/5442 del 01/05/2023  per preparazioni galeniche del mese di Maggio  2023, per ACQUISTO IN UNICA SOLUZIONE - Su fattura/rimborso spese all'IRCCS-TS</t>
  </si>
  <si>
    <t>00124430323</t>
  </si>
  <si>
    <t>I.R.C.C.S. PEDIATRICO BURLO GAROFOLO</t>
  </si>
  <si>
    <t>31/05/2023 
(periodo competenza)</t>
  </si>
  <si>
    <t>Z6B3BDD9C2</t>
  </si>
  <si>
    <t>Z0E3BEFB6C</t>
  </si>
  <si>
    <t>PRESIDI - Fornitura di elettrodi per defibrillatore LIFEPAK CR2 - Ordine 2023/ 5699, per AFFIDAMENTO IN UNICA SOLUZIONE - Ordine d'acquisto MePA n°  336053</t>
  </si>
  <si>
    <t>01995260484</t>
  </si>
  <si>
    <t>BIOMEDICAL SRL</t>
  </si>
  <si>
    <t>Z203BF48D4</t>
  </si>
  <si>
    <t>PRESIDI - Fornitura di Prolunga Nutrisafe 2 con roller clamp (0VENV11V) - Ordine 2023/5703, per AFFIDAMENTO IN UNICA SOLUZIONE - Rif. offerta id 20PRE034 L. 57, voce m3</t>
  </si>
  <si>
    <t>Z5D3BF75B4</t>
  </si>
  <si>
    <t>FARMACI - Fornitura di Avene Crema SPF 50+  50ml   , per 36 MESI - Offerta prot.n. 098/23/PFI/COS</t>
  </si>
  <si>
    <t>01538130152</t>
  </si>
  <si>
    <t>PIERRE FABRE ITALIA S.P.A.</t>
  </si>
  <si>
    <t>FARMACI - Ordine n. 2023/5609 del 30/06/2023  per preparazioni galeniche del mese di Giugno  2023, per ACQUISTO IN UNICA SOLUZIONE - Su fattura/rimborso spese all'IRCCS-TS</t>
  </si>
  <si>
    <t>30/06/2023 
(periodo competenza)</t>
  </si>
  <si>
    <t>ZBA3B9D3FD</t>
  </si>
  <si>
    <t>REAGENTI - Fornitura di programmi di certificazione professionale EQA/PT UK NEQAS H per il Laboratorio Patologia Clinica e Laboratorio Genetica Medica 
rettifica importo determina n. 708 del 29/06/2023, per 12 MESI - Offerte prot. n. RIN2303 e RIN2307</t>
  </si>
  <si>
    <t>10926940965</t>
  </si>
  <si>
    <t>FLOW ASSESSMENT SRL</t>
  </si>
  <si>
    <t>ZD13BA50D3</t>
  </si>
  <si>
    <t>REAGENTI - Fornitura di reagenti per la calibrazione dello strumento di proprietà Nanodrop, per 36 MESI - RDO rfq_51138  
Piattaforma eAppaltiFVG</t>
  </si>
  <si>
    <t>12792100153</t>
  </si>
  <si>
    <t>LIFE TECHNOLOGIES ITALIA FIL. LIFE TECHNOLOGIES EUROPE B.V.</t>
  </si>
  <si>
    <t>ZEB3BA949F</t>
  </si>
  <si>
    <t>REAGENTI - Fornitura in service dell’analisi di resistenza osmotica con metodo fotometrico tradizionale, per 36 MESI - RDO rfq_51245 Piattaforma eAppaltiFVG</t>
  </si>
  <si>
    <t>00047510326</t>
  </si>
  <si>
    <t>EUROSPITAL SPA</t>
  </si>
  <si>
    <t>Z343BB6B0B</t>
  </si>
  <si>
    <t>REAGENTI - Fornitura di materiale vario destinato alla S.C. di Anatomia e Istologia Patologica, per AFFIDAMENTO IN UNICA SOLUZIONE - Offerta pv/off 000825- 47827 del 28/06/2023</t>
  </si>
  <si>
    <t>06754140157</t>
  </si>
  <si>
    <t>BIO OPTICA MILANO SPA</t>
  </si>
  <si>
    <t>992948563C</t>
  </si>
  <si>
    <t>SERVIZI - Servizio di assistenza giuridica e di supporto al responsabile unico del procedimento in materia di appalti pubblici dell’Azienda sanitaria Friuli Occidentale, per 12 MESI - RDO rfq_52235
Piattaforma eAppaltiFVG</t>
  </si>
  <si>
    <t>STUDIO LEGALE BRUGNOLETTI &amp; ASSOCIATI</t>
  </si>
  <si>
    <t>ZF93C12113</t>
  </si>
  <si>
    <t>FARMACI - STUPEFACENTI - Fornitura di Cannabis Flos  5-8% THC (FM-2) , per ACQUISTO IN UN'UNICA SOLUZIONE - FORNITURA CON BUONO D'ACQUISTO - PREZZO MEDIO PONDERATO ARCS</t>
  </si>
  <si>
    <t>02948180308</t>
  </si>
  <si>
    <t>ARCS - AZIENDA REGIONALE DI COORDINAMENTO PER LA SALUTE</t>
  </si>
  <si>
    <t>Z793BB1A9D</t>
  </si>
  <si>
    <t>FARMACI - DIETETICI - Fornitura di latte Humana formula 1 liquida
- rettifica importo, durata, ed Iva della determina n. 708 del 29/06/2023 -, per 2 MESI - Offerta rif. AA/ep/4648</t>
  </si>
  <si>
    <t>01434070155</t>
  </si>
  <si>
    <t>HUMANA ITALIA S.P.A.</t>
  </si>
  <si>
    <t>9900892A8A</t>
  </si>
  <si>
    <t>REAGENTI - Fornitura di verifiche esterne di qualità (VEQ) destinate ai Laboratori Patologia Clinica e Immunologia Autoimmunità- Lotto 1, per 12 MESI - Cartella di gara tender_34724 Piattaforma eAppaltiFVG - Lotto 1</t>
  </si>
  <si>
    <t>1) 02375470289
2) 92015900589</t>
  </si>
  <si>
    <t>1) AB ANALITICA S.R.L.
2) RANDOX LABORATORIES LIMITED</t>
  </si>
  <si>
    <t>92015900589</t>
  </si>
  <si>
    <t>RANDOX LABORATORIES LIMITED</t>
  </si>
  <si>
    <t>REAGENTI - Fornitura di verifiche esterne di qualità (VEQ) destinate ai Laboratori Patologia Clinica e Immunologia Autoimmunità- Lotto 2, per 12 MESI - Cartella di gara tender_34724 Piattaforma eAppaltiFVG - Lotto 2</t>
  </si>
  <si>
    <t>1) 11317290150
2) 00801720152</t>
  </si>
  <si>
    <t>1) B.S.N. BIOLOGICAL SALES NETWORK S.R.L.
2) BIO-RAD LABORATORIES S.R.L.</t>
  </si>
  <si>
    <t>11317290150</t>
  </si>
  <si>
    <t>B.S.N. BIOLOGICAL SALES NETWORK S.R.L.</t>
  </si>
  <si>
    <t>REAGENTI - Fornitura di verifiche esterne di qualità (VEQ) destinate ai Laboratori Patologia Clinica e Immunologia Autoimmunità- Lotto 3, per 12 MESI - Cartella di gara tender_34724 Piattaforma eAppaltiFVG - Lotto 3</t>
  </si>
  <si>
    <t>1) 02375470289
2) 11317290150</t>
  </si>
  <si>
    <t>1) AB ANALITICA S.R.L.
2) B.S.N. BIOLOGICAL SALES NETWORK S.R.L.</t>
  </si>
  <si>
    <t>990536234F</t>
  </si>
  <si>
    <t>REAGENTI- Fornitura di verifiche esterne di qualità (VEQ) destinate ai Laboratori Patologia Clinica e Immunologia Autoimmunità- Lotto 4, per 12 MESI - Cartella di gara tender_34724 Piattaforma eAppaltiFVG - Lotto 4</t>
  </si>
  <si>
    <t>1) 11317290150
2) 03948960962</t>
  </si>
  <si>
    <t>1) B.S.N. BIOLOGICAL SALES NETWORK S.R.L.
2) LGC STANDARDS S.R.L.</t>
  </si>
  <si>
    <t>99053877EF</t>
  </si>
  <si>
    <t>REAGENTI - Fornitura di verifiche esterne di qualità (VEQ) destinate ai Laboratori Patologia Clinica e Immunologia Autoimmunità- Lotto 5, per 12 MESI - Cartella di gara tender_34724 Piattaforma eAppaltiFVG - Lotto 5</t>
  </si>
  <si>
    <t>01445870288</t>
  </si>
  <si>
    <t>BIOTECH S.R.L.</t>
  </si>
  <si>
    <t>Z2F3C2D2E7</t>
  </si>
  <si>
    <t xml:space="preserve">PRESIDI - Fornitura di set per nutrizione enterale per pompa Freego in comodato d'uso gratuito, per 12 MESI - Offerta n°40829/2022-0158 del 31/05/2023 </t>
  </si>
  <si>
    <t>00076670595</t>
  </si>
  <si>
    <t>ABBOT S.R.L.</t>
  </si>
  <si>
    <t>Z203C2EE3C</t>
  </si>
  <si>
    <t>PRESIDI - Fornitura di Safety kit discover con biopsia, per ACQUISTO IN UN'UNICA SOLUZIONE - Offerta del 10/08/2023</t>
  </si>
  <si>
    <t>99174033DB</t>
  </si>
  <si>
    <t>FARMACI - Fornitura di remifentanil 2mg 5 ml , per 3 MESI - RDI:rfi_4900
Piattaforma eAppaltiFVG</t>
  </si>
  <si>
    <t>05763890638</t>
  </si>
  <si>
    <t>EUROMED S.R.L.</t>
  </si>
  <si>
    <t>ZF03C4148D</t>
  </si>
  <si>
    <t>FARMACI - Fornitura di metilfenidato cloridrato 10 mg, per 36 MESI - Offerta n°0012/2023 del 04/09/2023</t>
  </si>
  <si>
    <t>11691250960</t>
  </si>
  <si>
    <t>INFECTOPHARM S.R.L.</t>
  </si>
  <si>
    <t>8388057B9A</t>
  </si>
  <si>
    <t xml:space="preserve">PRESIDI - Fornitura di kit guida aghi, tipo Verza, e bracket per sonda lineare L2-9VN dell'ecotomografo digitale E10, per 12 MESI - RDO MePA n. 2614030 </t>
  </si>
  <si>
    <t>04742650585</t>
  </si>
  <si>
    <t>HS HOSPITAL SERVICE S.P.A.</t>
  </si>
  <si>
    <t>PRESIDI -  Materiale di consumo per defibrillatore Zoll X Serie del Pronto Soccorso di San Vito al Tagliamento, per 12 MESI - RDO MePA n. 2635187</t>
  </si>
  <si>
    <t>03301251207</t>
  </si>
  <si>
    <t>ZOLL MEDICAL ITALIA S.R.L. A SOCIO UNICO</t>
  </si>
  <si>
    <t>A00BB61218</t>
  </si>
  <si>
    <t>PRESIDI - Fornitura di Umidificatori per pazienti distrettuali in continuità terapeutica, per 12 MESI - Trattativa Diretta MePA n. 1799157</t>
  </si>
  <si>
    <t>MEDIVAL S.R.L.</t>
  </si>
  <si>
    <t>ZAE3C5FF3E</t>
  </si>
  <si>
    <t>FARMACI - Fornitura di Adenosina 3MG/ML per Emodinamica, per 4 MESI - Offerta del 06/09/2023 con aggiornamento al singolo ordine</t>
  </si>
  <si>
    <t>92038610371</t>
  </si>
  <si>
    <t>AZIENDA OSPEDALIERA UNIVERSITARIA DI BOLOGNA</t>
  </si>
  <si>
    <t>9891159A9D</t>
  </si>
  <si>
    <t>ECONOMALE- Fornitura di materiale per il servizio veterinario, per 36 MESI - RDO rfq_50329 Piattaforma eAppaltiFVG</t>
  </si>
  <si>
    <t>1) 02834700151
2) 01380990380</t>
  </si>
  <si>
    <t xml:space="preserve">1) O.PI.VI. S.R.L.
2) DYASET SRL </t>
  </si>
  <si>
    <t>02834700151</t>
  </si>
  <si>
    <t>O.PI.VI. S.R.L.</t>
  </si>
  <si>
    <t>Z6D3BA40A8</t>
  </si>
  <si>
    <t xml:space="preserve">ECONOMALE- Fornitura di “disinfettante adantium plus per le apparecchiature di proprietà” , per 36 MESI - RDO n. rfq_51205 piattaform eAppaltiFVG </t>
  </si>
  <si>
    <t>CLASS SRL</t>
  </si>
  <si>
    <t>FARMACI - Ordine n. 2023/6621 del 31/07/2023  per preparazioni galeniche del mese di Luglio  2023, per ACQUISTO IN UNICA SOLUZIONE - Su fattura/rimborso spese all'IRCCS-TS</t>
  </si>
  <si>
    <t>31/07/2023 
(periodo competenza)</t>
  </si>
  <si>
    <t xml:space="preserve"> ZCC3BA73C1</t>
  </si>
  <si>
    <t xml:space="preserve">PRESIDI - Fornitura di 1 pinza Chusing per strumentario fuori uso, per ACQUISTO IN UN'UNICA SOLUZIONE - OFFERTA N. 648 A MEZZO MAIL </t>
  </si>
  <si>
    <t>CROMA GIO BATTA SRL</t>
  </si>
  <si>
    <t>03504890280</t>
  </si>
  <si>
    <t>Z633BB79AC</t>
  </si>
  <si>
    <t>ECONOMALE - Cilindri per armadietti, per 36 MESI - Perv, 00076034 del 13/09/2023</t>
  </si>
  <si>
    <t>00830330155</t>
  </si>
  <si>
    <t>PATENTVERWAG ITALIA S.R.L.</t>
  </si>
  <si>
    <t>A00F9902DE</t>
  </si>
  <si>
    <t>ECONOMALE - Fornitura di azoto liquido dispositivo medico, in evaporatore da 3000 lt - Rinnovo contrattuale, per 6 MESI - RDO eAppalti FVG n. rfq_45715</t>
  </si>
  <si>
    <t>AIR LIQUIDE SANITA' SERVICE S.p.A.</t>
  </si>
  <si>
    <t>Z753BB799F</t>
  </si>
  <si>
    <t>ECONOMALE - Fornitura di provette per il servizio veterinario, per 36 MESI - offerta n. 1245/2023</t>
  </si>
  <si>
    <t xml:space="preserve">LABOINDUSTRIA SRL </t>
  </si>
  <si>
    <t>Z423C87950</t>
  </si>
  <si>
    <t xml:space="preserve">ECONOMALE - Fornitura di conternitori per campionamento latte per servizio veterinario, per AFFIDAMENTO IN UNICA SOLUZIONE - Prev. 15/09/2023 </t>
  </si>
  <si>
    <t>04959920150</t>
  </si>
  <si>
    <t>SACCO SRL</t>
  </si>
  <si>
    <t>Z643BA732D</t>
  </si>
  <si>
    <t>PRESIDI - Fornitura di sacche letto per la raccolta urine per paziente specifico, per 36 MESI - PREV. N 2023090109_ DEL 18/09/2023</t>
  </si>
  <si>
    <t>Z9D3BC3BC0</t>
  </si>
  <si>
    <t>PRESIDI - Fornitura di steccobende tipo boxplint pluriuso destinata al Pronto Soccorso, per 48 MESI - PREV. N. 20/09 DEL 20/09/23</t>
  </si>
  <si>
    <t>03190310262</t>
  </si>
  <si>
    <t>ARTSANITY S.R.L.</t>
  </si>
  <si>
    <t>Z403C8DBCD</t>
  </si>
  <si>
    <t>ECONOMALE - Fornitura di giocattoli per il servizio di neuropsichiatria, per 36 MESI - Prev. 26872 del 20/09/2023</t>
  </si>
  <si>
    <t>02323180279</t>
  </si>
  <si>
    <t>SME S.P.A.</t>
  </si>
  <si>
    <t>Z633C8E055</t>
  </si>
  <si>
    <t>REAGENTI - Fornitura di Fornitura di prodotti per l’analisi di metformina, per ACQUISTO IN UN'UNICA SOLUZIONE - Prev. n. 2001683638 del 15/09/2023</t>
  </si>
  <si>
    <t>ZA83C8DE57</t>
  </si>
  <si>
    <t>REAGENTI - Fornitura di colonna InfinityLab Poroshell 120 HILIC, per ACQUISTO IN UN'UNICA SOLUZIONE - Prev. del 19/09/2023</t>
  </si>
  <si>
    <t>AGILENT TECHNOLOGIES ITALIA S.R.L.</t>
  </si>
  <si>
    <t>ZA93C8DE9C</t>
  </si>
  <si>
    <t>REAGENTI - Fornitura di inserti micro per vial, per ACQUISTO IN UN'UNICA SOLUZIONE - Prev. n. IT1150694 del 18/09/2023</t>
  </si>
  <si>
    <t>02691021204</t>
  </si>
  <si>
    <t>PHENOMENEX S.R.L.</t>
  </si>
  <si>
    <t>Z323BA736D</t>
  </si>
  <si>
    <t>PRESIDI - Fornitura di maschere respireo soft destinato a paziente pediatrico , per 36 MESI - RDO: rfq_53922 
Piattaforma e-appaltiFVG</t>
  </si>
  <si>
    <t>1) 04891200281
2) 04709610150
3) 03270040961</t>
  </si>
  <si>
    <t>1) ALKER MEDICALE S.R.L
2) AIR LIQUIDE MEDICAL SYSTEM S.P.A.                                    3) AIR LIQUIDE ITALIA SERVICE S.R.L.</t>
  </si>
  <si>
    <t>04891200281</t>
  </si>
  <si>
    <t>ALKER MEDICALE S.R.L.</t>
  </si>
  <si>
    <t>Z1C3C93A07</t>
  </si>
  <si>
    <t>Z333C3A0E6</t>
  </si>
  <si>
    <t>PROTESICO - Fornitura di "Kit per rimozione mezzi di sintesi Alps per tibia in noleggio", per 36 MESI - Prev. del 31/08/2023</t>
  </si>
  <si>
    <t>1) 09012850153</t>
  </si>
  <si>
    <t>1) ZIMMER BIOMET ITALIA S.R.L.</t>
  </si>
  <si>
    <t>09012850153</t>
  </si>
  <si>
    <t>ZIMMER BIOMET ITALIA S.R.L.</t>
  </si>
  <si>
    <t>Z513BA72F5</t>
  </si>
  <si>
    <t>PRESIDI - Fornitura di bracciali Tourniquet Riester pneumatici adulti e pediatrici, per ACQUISTO IN UNICA SOLUZIONE - Preventivo n. 715 del 25/09/23</t>
  </si>
  <si>
    <t>CROMA GIO.BATTA S.R.L.</t>
  </si>
  <si>
    <t>ZE93CA0E28</t>
  </si>
  <si>
    <t>FARMACI - Fornitura di prodotto dietetico MCT OIL MODULE 500ML, per 36 MESI - OFFERTA N. 1282-2023-DN del 22/09/2023 A MEZZO MAIL</t>
  </si>
  <si>
    <t>11667890153</t>
  </si>
  <si>
    <t>DANONE NUTRICIA S.P.A. SOCIETA' BENEFIT</t>
  </si>
  <si>
    <t>Z3E3CA4CE6 </t>
  </si>
  <si>
    <t>ECONOMALE- Fornitura di pannello forex stampato, per ACQUISTO IN UNICA SOLUZIONE - Prev 1381  del 28/09/2023</t>
  </si>
  <si>
    <t>01215420934</t>
  </si>
  <si>
    <t>JAFET S.R.L.</t>
  </si>
  <si>
    <t>Z7D3CA4E31</t>
  </si>
  <si>
    <t>ECONOMALE- Fornitura di agenda gironaliera su 2 pagine, per ACQUISTO IN UNICA SOLUZIONE - prev mail del 28/09/202</t>
  </si>
  <si>
    <t>Z813CACFB6</t>
  </si>
  <si>
    <t>REAGENTI - Fornitura di strip da 8 provette e tappi per PCR da 0,2 ml, per ACQUISTO IN UNICA SOLUZIONE - Prev. del 02/10/2023</t>
  </si>
  <si>
    <t>STARLAB S.R.L.</t>
  </si>
  <si>
    <t>99181761C2</t>
  </si>
  <si>
    <t>REAGENTI - Fornitura di materiale vario destinato ai Laboratori Patologia Clinica e Microbiologia - Lotto 1, per 36 MESI - Cartella di gara tender_34880
Piattaforma eAppaltiFVG - Lotto 1</t>
  </si>
  <si>
    <t>9918210DCD</t>
  </si>
  <si>
    <t>REAGENTI - Fornitura di materiale vario destinato ai Laboratori Patologia Clinica e Microbiologia - Lotto 2, per 36 MESI - Cartella di gara tender_34880
Piattaforma eAppaltiFVG - Lotto 2</t>
  </si>
  <si>
    <t>1) 10778460963
2) 02405040284
3) 00805390283</t>
  </si>
  <si>
    <t>1) EPREDIA ITALY S.R.L.
2) KALTEK S.R.L.
3) LABOINDUSTRIA S.P.A.</t>
  </si>
  <si>
    <t>99182330CC</t>
  </si>
  <si>
    <t>REAGENTI - Fornitura di materiale vario destinato ai Laboratori Patologia Clinica e Microbiologia - Lotto 3, per 36 MESI - Cartella di gara tender_34880
Piattaforma eAppaltiFVG - Lotto 3</t>
  </si>
  <si>
    <t>DELCON S.R.L.</t>
  </si>
  <si>
    <t>99173697CB</t>
  </si>
  <si>
    <t>PRESIDI - Fornitura di catetere da tromboaspirazione comprensivo di trasduttore per la riduzione della perdita ematica 
 - rettifica det. 991 del 29/09/2023 per importo affidato , per 48 MESI - RDO:rfq_54084</t>
  </si>
  <si>
    <t>Z673CB4634</t>
  </si>
  <si>
    <t>ECONOMALE- Fornitura di bandiere per esterni, per ACQUISTO IN UN'UNICA SOLUZIONE - ODA mepa 389230</t>
  </si>
  <si>
    <t>FGGRRT74M13F464Y</t>
  </si>
  <si>
    <t>FAGGIONATO ROBERTO</t>
  </si>
  <si>
    <t>Z2D3CCCC7C</t>
  </si>
  <si>
    <t>FARMACI -DIETETICI - Fornitura di NEC polvere x 400G, per ACQUISTO IN UN'UNICA SOLUZIONE - Offerta del 10/10/2023</t>
  </si>
  <si>
    <t>PIAM FARMACEUTICI SPA</t>
  </si>
  <si>
    <t>Z8F3CD1CD3</t>
  </si>
  <si>
    <t xml:space="preserve">FARMACI - Fornitura di sacchetti in alluminio sigillabili 220x300MM, per 24 MESI - Offerta n. 2123524491 del 27/09/2023 </t>
  </si>
  <si>
    <t>01802940484</t>
  </si>
  <si>
    <t>CARLO ERBA REAGENTS S.R.L.</t>
  </si>
  <si>
    <t>A017CD5696</t>
  </si>
  <si>
    <t>PRESIDI - Fornitura di alesatori flessibili monoblocco per trapani ortopedici, per 48 MESI - RDO:rfq_54396 Piattaforma eAppaltiFVG</t>
  </si>
  <si>
    <t>08082461008
01542210222
09012850153
09331210154
03353370160
01427710304
09301330966
00972790109</t>
  </si>
  <si>
    <t>JOHNSON &amp; JOHNSON MEDICAL S.P.A.
WALDNER TECNOLOGIE MEDICALI S.R.L. A SOCIO UNICO
ZIMMER BIOMET ITALIA S.R.L.
SMITH &amp; NEPHEW SRL
EVOLUZIONI MEDICHE S.R.L.
LIMACORPORATE S.P.A.
ARTHREX ITALIA S.R.L.
MIKAI S.P.A.</t>
  </si>
  <si>
    <t>843052407E</t>
  </si>
  <si>
    <t>PRESIDI - fornitura di kit catetere per console di trattamento in termochemioterapia vescicale, in comodato d'uso gratuito, per 12 MESI - RDO MePA n. 2636976</t>
  </si>
  <si>
    <t>STUPEFACENTI- KETAMINA 50 mg/ml 2ML ordine in emergenza da aziende del Veneto, per ACQUISTO IN UN'UNICA SOLUZIONE - FORNITURA CON BUONO D'ACQUISTO</t>
  </si>
  <si>
    <t>Affidamento diretto ai sensi dell'art. 50, comma 1, lett. b) D.Lgs. 36/2023</t>
  </si>
  <si>
    <t>02798850273</t>
  </si>
  <si>
    <t>Azienda Ulss 3 Serenissima</t>
  </si>
  <si>
    <t>02441500242</t>
  </si>
  <si>
    <t>Azienda Ulss 8 Berica</t>
  </si>
  <si>
    <t>00349040287</t>
  </si>
  <si>
    <t>AOU Padova</t>
  </si>
  <si>
    <t>ZA73CE5B15</t>
  </si>
  <si>
    <t>ECONOMALE - Fornitura di federa per cuscino antidecubito, per ACQUISTO IN UN'UNICA SOLUZIONE - Prev. PC-945</t>
  </si>
  <si>
    <t>11489410966</t>
  </si>
  <si>
    <t>ORTOPEDIE BALDINELLI S.R.L. UNIPERSONALE</t>
  </si>
  <si>
    <t>Z843CE0627</t>
  </si>
  <si>
    <t>ECONOMALE - Fornitura di pettini per rilegatrice Surebind, per ACQUISTO IN UN'UNICA SOLUZIONE - ODA mepa Id Ordine7450943</t>
  </si>
  <si>
    <t>01467330583</t>
  </si>
  <si>
    <t>KYOTO SRL</t>
  </si>
  <si>
    <t>in attesa emissione ordine</t>
  </si>
  <si>
    <t>FARMACI - Ordine n. 2023/7492 del 31/08/2023  per preparazioni galeniche del mese di Agosto  2023, per ACQUISTO IN UN'UNICA SOLUZIONE - Su fattura/rimborso spese all'IRCCS-TS</t>
  </si>
  <si>
    <t>Z9B3CD7E2F</t>
  </si>
  <si>
    <t>PRESIDI - Fornitura di pinza per biopsia RW.8913.60, per 36 MESI - Preventivo e-mail n. 1230828 del 16/10/23</t>
  </si>
  <si>
    <t xml:space="preserve">MEDICA SRL </t>
  </si>
  <si>
    <t>A0201C49DA</t>
  </si>
  <si>
    <t>PRESIDI - Fornitura di catetere a palloncino per l’espansione delle endoprotesi in corso di
trattamento endovascolare degli aneurismi aortici, per 12 MESI - RDI:rfi_2884</t>
  </si>
  <si>
    <t>A01A66EA6A</t>
  </si>
  <si>
    <t>FARMACI - Fornitura di integratori dietetici destinati a garantire la continuità terapeutica (malattie rare), per 36 MESI - RDO: rfq_53268 
Piattaforma e-appalti FVG</t>
  </si>
  <si>
    <t>Z423B8F474</t>
  </si>
  <si>
    <t>PRESIDI - Fornitura di lame compatibili con scalpelli marca Aesculp
(rettifica importo per integrazione  fabbisogno di cui det. 708 del 29/06/2023), per ACQUISTO IN UN'UNICA SOLUZIONE - OFFERTA A MEZZO MAIL N. 069 DEL 14/06/23</t>
  </si>
  <si>
    <t>J-TECH S.R.L. A SOCIO UNICOL.</t>
  </si>
  <si>
    <t>J-TECH S.R.L. A SOCIO UNICO</t>
  </si>
  <si>
    <t>Z4C3C2EA68</t>
  </si>
  <si>
    <t>PRESIDI - Fornitura di clamps vascolari pluriuso , per ACQUISTO IN UN'UNICA SOLUZIONE - RDO: rfq_4961_2
Piattaforma e-appalti FVG</t>
  </si>
  <si>
    <t>Z673C8BE1D</t>
  </si>
  <si>
    <t>ECONOMALE - Fornitura di DISK DVD-RAM CARTRIDGE 9.4 GB FO, per ACQUISTO IN UN'UNICA SOLUZIONE - prev 21/09/2023</t>
  </si>
  <si>
    <t>93027710016</t>
  </si>
  <si>
    <t>GE MEDICAL SYSTEMS ITALIA S.P.A.</t>
  </si>
  <si>
    <t>Z633D0A2C3</t>
  </si>
  <si>
    <t>ECONOMALE - Fonritura di badge , per ACQUISTO IN UN'UNICA SOLUZIONE - ODA MEPA Id Ordine7468829</t>
  </si>
  <si>
    <t>INFORDATA SISTEMI S.R.L.</t>
  </si>
  <si>
    <t>Z1A3CDF84A</t>
  </si>
  <si>
    <t>PRESIDI - Fornitura di camera d'inalazione antistatica Fisio Chamber con maschera pediatrica 3-6 anni, per 48 MESI - Preventivo a mezzo email n. 547 del 24/10/23</t>
  </si>
  <si>
    <t>1) 07054190637
2) 04709610150</t>
  </si>
  <si>
    <t>1) MPM ITALIA S.R.L.
2) AIR LIQUIDE MEDICAL SYSTEM S.P.A.</t>
  </si>
  <si>
    <t>07054190637</t>
  </si>
  <si>
    <t>MPM ITALIA S.R.L.</t>
  </si>
  <si>
    <t>ZAE3CD4298</t>
  </si>
  <si>
    <t>ECONOMALE - Fornitura di rotolo carta per stampanti compatibile con Madesen Zodiac, per 48 MESI - Preventivo a mezzo email n. 20131026DM del 26/10/23</t>
  </si>
  <si>
    <t>1) NATUS MEDICAL SRL</t>
  </si>
  <si>
    <t>05025030288</t>
  </si>
  <si>
    <t>NATUS MEDICAL S.R.L.</t>
  </si>
  <si>
    <t>A018170388</t>
  </si>
  <si>
    <t>PRESIDI - Fornitura di materiale di consumo per ventilatore Hamilton G5, per 24 MESI - RDI:rfi_4885 Piattaforma eAppaltiFVG</t>
  </si>
  <si>
    <t>02737030151</t>
  </si>
  <si>
    <t>BURKE &amp; BURKE  S.P.A.</t>
  </si>
  <si>
    <t>A020F167E0</t>
  </si>
  <si>
    <t>PRESIDI - Fornitura di cappuccio distale monouso per endoscopia con conformazione tronco-conica, per 48 MESI  - RDO: rfq_55220
Piattaforma eAppaltiFVG</t>
  </si>
  <si>
    <t>1) 09435590154
2) 09053360153
3) 10994940152
4) 01542580269</t>
  </si>
  <si>
    <t>1) FUJIFILM ITALIA SPA
2) AORTA S.R.L.
3) OLYMPUS ITALIA S.R.L.
4) PROMED S.R.L.</t>
  </si>
  <si>
    <t>09435590154</t>
  </si>
  <si>
    <t>FUJIFILM ITALIA SPA</t>
  </si>
  <si>
    <t>ZEC3D13099</t>
  </si>
  <si>
    <t>PRESIDI - Fornitura di 1 sonda doppler standard da 17.4 mm per intervento programmato il giorno 09/11/2023, per ACQUISTO IN UN'UNICA SOLUZIONE - PREVENTIVO N. 4301356 P/AM/CG/AC del 20/10/23</t>
  </si>
  <si>
    <t>ZEA3CB7351</t>
  </si>
  <si>
    <t>ECONOMALE- Fonitura di sacchi per salma, per 36 MESI - RDO: rfq_54552 piattaforma eAppaltifVG</t>
  </si>
  <si>
    <t>1)FRNMRA63R18L736G  2) 05041290262</t>
  </si>
  <si>
    <t>1)EFFE EMME DI FRANCALANCI MAURO 2) LUX ITALIA SRL</t>
  </si>
  <si>
    <t>FRNMRA63R18L736G</t>
  </si>
  <si>
    <t>EFFE EMME DI FRANCALANCI MAURO</t>
  </si>
  <si>
    <t>A01C822A77</t>
  </si>
  <si>
    <t>ECONOMALE- Fornitura di tende per interni con relativi servizi annessi e connessi, per 36 MESI - RDI: rfq_54806 Piattaforma eAppaltiFVG</t>
  </si>
  <si>
    <t>1) 02084900691 2) 05155550287</t>
  </si>
  <si>
    <t>1)M-GROUP SRL 2) ELLA SRL</t>
  </si>
  <si>
    <t>02084900691</t>
  </si>
  <si>
    <t>M-GROUP SRL</t>
  </si>
  <si>
    <t>ZA33BA6F91</t>
  </si>
  <si>
    <t>FARMACI - Fornitura di Imatinib Mesilato 100 mg compresse, per 48 MESI - Offerta n° 1123/2023 del 30/10/2023</t>
  </si>
  <si>
    <t>0795170158</t>
  </si>
  <si>
    <t>SANDOZ SPA</t>
  </si>
  <si>
    <t>00795170158</t>
  </si>
  <si>
    <t>A0221F7C30</t>
  </si>
  <si>
    <t>PRESIDI - Fornitura di 1 sistema a radio frequenza Coolief in comodato d'uso a giornata ed acquisto del  materiale di consumo per terapia del dolore, per 48 MESI - RDO:rfi_4972_2 Piattaforma                            e-AppaltiFVG</t>
  </si>
  <si>
    <t>1) 00759430267
2) 07620470018</t>
  </si>
  <si>
    <t>1)  MEDIVAL SRL
2) TECNICA SCENTIFICA SRL</t>
  </si>
  <si>
    <t>Z7A3D337EA</t>
  </si>
  <si>
    <t>ECONOMALE - Fornitura di filo zincato da rilegatura, per AFFIDAMENTO IN UNICA SOLUZIONE - Mail del 27/10/2023</t>
  </si>
  <si>
    <t>00207000282</t>
  </si>
  <si>
    <t>PROSDOCIMI G.M. S.P.A.</t>
  </si>
  <si>
    <t>Z2D3D33CA7</t>
  </si>
  <si>
    <t>ECONOMALE - Fornitura di targhe premio, per AFFIDAMENTO IN UNICA SOLUZIONE - Mail del 30/10/2023</t>
  </si>
  <si>
    <t>01610090936</t>
  </si>
  <si>
    <t>CEO MARIO SNC</t>
  </si>
  <si>
    <t>Z213D30D4C</t>
  </si>
  <si>
    <t>REAGENTI - Fornitura di strisce reattive per rilevazione colesterolo, per AFFIDAMENTO IN UNICA SOLUZIONE - Prev. 1001 del 07/11/2023</t>
  </si>
  <si>
    <t xml:space="preserve">06815091001 </t>
  </si>
  <si>
    <t>SECURLAB SRL</t>
  </si>
  <si>
    <t>Z043D3AC29</t>
  </si>
  <si>
    <t>ECONOMALE- Fornitura di testi per l'ufficio tecnico, per AFFIDAMENTO IN UNICA SOLUZIONE - Mail del 08/11/2023</t>
  </si>
  <si>
    <t>01282770187</t>
  </si>
  <si>
    <t>TNE SRL</t>
  </si>
  <si>
    <t>Z933D112BA</t>
  </si>
  <si>
    <t>PRESIDI-Fornitura di maglia tubolare di cotone per la sala gessi, per AFFIDAMENTO IN UNICA SOLUZIONE - Preventivo a mezzo mail n. 1557/23 del 10/11/23</t>
  </si>
  <si>
    <t>FARMAC -ZABBA SPA</t>
  </si>
  <si>
    <t>00322800376</t>
  </si>
  <si>
    <t>FARMAC- ZABBAN  SPA</t>
  </si>
  <si>
    <t>ZF93D466CB</t>
  </si>
  <si>
    <t>ECONOMALE- Fornitura di zoccoli per dipendenti con prescrizione medica, per AFFIDAMENTO IN UNICA SOLUZIONE - Preventivo mail del 13/11/2023</t>
  </si>
  <si>
    <t>SMPMRN74S62I403Y</t>
  </si>
  <si>
    <t>NON SOLO ZOCCOLI DI MARINA SAMPAOLO</t>
  </si>
  <si>
    <t>Z413D37602</t>
  </si>
  <si>
    <t>REAGENTI - Fornitura di provette 3 mL Nunclon , per AFFIDAMENTO IN UNICA SOLUZIONE - Prev. 3002479804 del 09/11/2023</t>
  </si>
  <si>
    <t>12864800151</t>
  </si>
  <si>
    <t>VWR INTERNATIONAL SRL</t>
  </si>
  <si>
    <t>A02373EB32</t>
  </si>
  <si>
    <t>PRESIDI - Fornitura di materiale di consumo per il neurostimolatore Avalanche XT, per 24 MESI - RDO:rfq_55236
Piattaforma                            e-AppaltiFVG</t>
  </si>
  <si>
    <t>01681100150</t>
  </si>
  <si>
    <t>SEDA    SPA</t>
  </si>
  <si>
    <t>ZF53D1DE9B</t>
  </si>
  <si>
    <t>PRESIDI - Fornitura di scalpelli per la rimozione del cemento -ortopedia, per 48 MESI - RDO:rfq_55699 Piattaforma                             e-AppaltiFVG</t>
  </si>
  <si>
    <t>1) 04889070282
2) 09012850153</t>
  </si>
  <si>
    <t>1) J-TECH S.R.L. A SOCIO UNICO
2) ZIMMER BIOMET ITALIA S.R.L.</t>
  </si>
  <si>
    <t>ZCE3D242E3</t>
  </si>
  <si>
    <t>PRESIDI - Fornitura di coagulatore E2608-6 con comando manuale, per ACQUISTO IN UN'UNICA SOLUZIONE - Offerta n. 202333588/IS del 13/11/23</t>
  </si>
  <si>
    <t xml:space="preserve">1) 09238800156
2) 02337410266
</t>
  </si>
  <si>
    <t>1) MEDTRONIC ITALIA S.P.A.
2) ARTROMED S.R.L</t>
  </si>
  <si>
    <t>MEDTRONIC ITALIA S.P.A.</t>
  </si>
  <si>
    <t>A024D6316A</t>
  </si>
  <si>
    <t>PRESIDI - Fornitura di materiale di consumo per centralina Chiopro Bien Air, per 24 MESI - RDO:rfq_55264 Piattaforma e-AppaltiFVG</t>
  </si>
  <si>
    <t>SEDA SPA</t>
  </si>
  <si>
    <t>ZA23D376A9</t>
  </si>
  <si>
    <t>PRESIDI-  Fornitura di tasche impermeabili per il contenimento delle cannule del catetere a con contatto con l'acqua-oncologia pediatrica, per 48 MESI - RDO:rfq_56006 
Piattaforma e-AppaltiFVG</t>
  </si>
  <si>
    <t>01368670384</t>
  </si>
  <si>
    <t>EMODIAL S.R.L.</t>
  </si>
  <si>
    <t>A0219A91C5</t>
  </si>
  <si>
    <t>PRESIDI - Fornitura di materiale di consumo per unità doppler Cook-Swarz per chirurgia plastica, per 48 MESI - RDO:rfq_55268 Piattaforma e-AppaltiFVG</t>
  </si>
  <si>
    <t>Z243D55095</t>
  </si>
  <si>
    <t>ECONOMALE - Fornitura di detergente Steelco per lavaferri, per 12 MESI - Prev. Mail del 16/11/2023</t>
  </si>
  <si>
    <t>04311220265</t>
  </si>
  <si>
    <t>STEELCO SPA</t>
  </si>
  <si>
    <t>A01F6BADC2</t>
  </si>
  <si>
    <t>FARMACI - Fornitura di integratori dietetici COMPLEAT PEDIATRIC e RESOURCE PROTEIN, per 12 MESI - RDO:rfq_55069 Piattaforma eAppaltiFVG</t>
  </si>
  <si>
    <t>02401440157</t>
  </si>
  <si>
    <t>NESTLE' ITALIANA SPA</t>
  </si>
  <si>
    <t>Z023D465E9</t>
  </si>
  <si>
    <t>A02551C0E3</t>
  </si>
  <si>
    <t>PRESIDI - Fornitura di ansa rotante a freddo per polipectomia, per 48 MESI - RDO:rfi_4974_1
Piattaforma eAppaltiFVG</t>
  </si>
  <si>
    <t>03531000820
01990200170</t>
  </si>
  <si>
    <t>MEDITALIA S.A.S.
EUROMEDICAL S.R.L.</t>
  </si>
  <si>
    <t>03531000820</t>
  </si>
  <si>
    <t>MEDITALIA S.A.S.</t>
  </si>
  <si>
    <t>Z733D272EA</t>
  </si>
  <si>
    <t>PRESIDI - Fornitura di caschetto imbottito salva capo  per adulti e pediatrici, per 48 MESI - Preventivo a mezzo mail  n. 350/3051 del 17/11/2023</t>
  </si>
  <si>
    <t>PORZIO SRL</t>
  </si>
  <si>
    <t>PORZIO S.R.L.</t>
  </si>
  <si>
    <t>Z793D6AD02</t>
  </si>
  <si>
    <t>PRESIDI - Fornitura di catetere in silicone pediatrico, per 12 MESI - Offerta mail n°2023110157 del 22/11/2023</t>
  </si>
  <si>
    <t>A02EF031F8</t>
  </si>
  <si>
    <t>PRESIDI - Fornitura di benda bielastica per bendaggi di sostegno, per 48 MESI - RDO:rfi_4950_1
Piattaforma eAppaltiFVG</t>
  </si>
  <si>
    <t>03578710729
00322800376
04311310017
02032400265</t>
  </si>
  <si>
    <t>F.A.S.E.  S.R.L.
FARMAC- ZABBAN  SPA
FILMAR S.R.L.
MEGAPHARMA OSPEDALIERA S.R.L.</t>
  </si>
  <si>
    <t>FARMAC ZABBAN S.P.A.</t>
  </si>
  <si>
    <t>ZC23D73657</t>
  </si>
  <si>
    <t xml:space="preserve">FARMACI- Fornitura di materie prime varie, per AFFIDAMENTO IN UNICA SOLUZIONE - OFF. Mail del 24/11/2023 </t>
  </si>
  <si>
    <t>01574520977</t>
  </si>
  <si>
    <t>GALENO S.R.L.</t>
  </si>
  <si>
    <t>Z713D8DE9F</t>
  </si>
  <si>
    <t>REAGENTI - Fornitura di test rapidi Onecheck ETG 1000 nelle urine, per AFFIDAMENTO IN UNICA SOLUZIONE - Preventivo del 24/11/2023</t>
  </si>
  <si>
    <t>07877400635</t>
  </si>
  <si>
    <t>DELTA CHEMIE BIOTECHNOLOGY S.A.S.</t>
  </si>
  <si>
    <t>Z9F3D46516</t>
  </si>
  <si>
    <t>ECONOMALE- Fornitura di indumenti vari, per 36 MESI - RDO: rfq_56183 Piattaforma eAppaltiFVG</t>
  </si>
  <si>
    <t>01853870937</t>
  </si>
  <si>
    <t>MODA LAVORO SACILOTTO DI SACILOTTO RICCARDO &amp; C. S.N.C.</t>
  </si>
  <si>
    <t>in corso stipula contratto</t>
  </si>
  <si>
    <t>36 mesi dalla data di stipula del contratto</t>
  </si>
  <si>
    <t>A0370BCEE3</t>
  </si>
  <si>
    <t>PRESIDI - Fornitura di sistemi a pressione negativa per il trattamento della ferita - , per 9 MESI -  Prot. 208 FF/cf del 6/12/2023, tramite area messaggi RdI rfi_4596</t>
  </si>
  <si>
    <t>WALDNER TECNOLOGIE MEDICALI S.R.L. A SOCIO UNICO</t>
  </si>
  <si>
    <t>Z5F3D6D8FC</t>
  </si>
  <si>
    <t>REAGENTI - Fornitura di provette in plastica CPT, per 36 MESI - Offerta n. 12 del 28/11/2023</t>
  </si>
  <si>
    <t>00874640238</t>
  </si>
  <si>
    <t>FAR S.R.L.</t>
  </si>
  <si>
    <t>A031E3CA1E</t>
  </si>
  <si>
    <t>PRESIDI - Fornitura di sistema monouso per solo accesso transvaginale per interventi di annessiectomia ed isterectomia, per 36 MESI - RDO:rfi_4964_1 Piattaforma eAppaltiFVG</t>
  </si>
  <si>
    <t>15457571006
06912570964</t>
  </si>
  <si>
    <t>MEDICAL LUME
APPLIED MEDICAL DISTRIBUTION EUROPE BV - FILIALE ITALIANA</t>
  </si>
  <si>
    <t>06912570964</t>
  </si>
  <si>
    <t>APPLIED MEDICAL DISTRIBUTION EUROPE BV - FILIALE ITALIANA</t>
  </si>
  <si>
    <t>ZA63D84D17</t>
  </si>
  <si>
    <t>REAGENTI - Fornitura di acido cloridrico HCL 6N ml 1.000, per 36 MESI - Offerta n. P2311880 del 30/11/2023</t>
  </si>
  <si>
    <t>01022690364</t>
  </si>
  <si>
    <t>EXACTA+OPTECH LABCENTER S.P.A.</t>
  </si>
  <si>
    <t>A01CA93E3A</t>
  </si>
  <si>
    <t>REAGENTI - Fornitura di materiale da
destinare al settore Tossicologia - Lotto 6, per 36 MESI - Cartella gara tender_37705
Piattaforma eAppaltiFVG</t>
  </si>
  <si>
    <t>00391470580</t>
  </si>
  <si>
    <t>CHEBIOS S.R.L.</t>
  </si>
  <si>
    <t>A01CAC46AC</t>
  </si>
  <si>
    <t>REAGENTI - Fornitura di materiale da
destinare al settore Tossicologia - Lotto 8, per 36 MESI - Cartella gara tender_37705
Piattaforma eAppaltiFVG</t>
  </si>
  <si>
    <t>A01CAFE689</t>
  </si>
  <si>
    <t>REAGENTI - Fornitura di materiale da
destinare al settore Tossicologia - Lotto 9, per 36 MESI - Cartella gara tender_37705
Piattaforma eAppaltiFVG</t>
  </si>
  <si>
    <t>Z473D93C36</t>
  </si>
  <si>
    <t>REAGENTI - Fornitura di vetrini portaoggetto 26 x 76 mm per analisi microscopica dei cromosomi, per 36 MESI - Offerta del 12/12/2023</t>
  </si>
  <si>
    <t>A035C95D8C</t>
  </si>
  <si>
    <t>PRESIDI - Fornitura di kit per accessi venosi pediatrici e cateteri per accessi venosi per vena ascellare, per 36 MESI - RDO:rfq_57140 Piattaforma eAppaltiFVG</t>
  </si>
  <si>
    <t>VYGON S.R.L.</t>
  </si>
  <si>
    <t>VYGON ITALIA S.R.L.</t>
  </si>
  <si>
    <t>Z52345C53F</t>
  </si>
  <si>
    <t>PRESIDI - Fornitura di Sistema monouso dotato di almeno 3 accessi per chirurgia transanale mininvasiva, per 12 MESI - Offerta del 06/12/2021</t>
  </si>
  <si>
    <t xml:space="preserve">APPLIED MEDICAL DISTRIBUTION EUROPE BV </t>
  </si>
  <si>
    <t>ZCE301F040</t>
  </si>
  <si>
    <t>PRESIDI - fornitura di prolunga macrobore con filtro in linea. Serie F cod. BDI-F-525, per 12 MESI - Offerta n. 1772 del 3/12/2020</t>
  </si>
  <si>
    <t>Z8B3D9ED60</t>
  </si>
  <si>
    <t>ECONOMALE- Fornitura di rilevatori monogas CO, per 36 MESI - RDO: rfq_57406 Piattaforma eAppaltiFVG</t>
  </si>
  <si>
    <t>0072260085</t>
  </si>
  <si>
    <t>BAAP SRL</t>
  </si>
  <si>
    <t>ZB23DE9E2D</t>
  </si>
  <si>
    <t>FORNITURE</t>
  </si>
  <si>
    <r>
      <rPr>
        <sz val="10"/>
        <rFont val="Gadugi"/>
        <family val="2"/>
      </rPr>
      <t>04889070282</t>
    </r>
  </si>
  <si>
    <r>
      <t xml:space="preserve">Procedura di scelta del contraente </t>
    </r>
    <r>
      <rPr>
        <sz val="10"/>
        <color theme="1"/>
        <rFont val="Calibri"/>
        <family val="2"/>
        <scheme val="minor"/>
      </rPr>
      <t>(*)</t>
    </r>
  </si>
  <si>
    <t>Importo di aggiudicazione  (al lordo oneri di sicurezza e al netto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</si>
</sst>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€&quot;\ #,##0.00"/>
    <numFmt numFmtId="166" formatCode="#,##0.00\ &quot;€&quot;"/>
    <numFmt numFmtId="167" formatCode="yyyy\-mm\-dd"/>
    <numFmt numFmtId="168" formatCode="_-&quot;€&quot;\ * #,##0.00_-;\-&quot;€&quot;\ * #,##0.00_-;_-&quot;€&quot;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adugi"/>
      <family val="2"/>
    </font>
    <font>
      <sz val="10"/>
      <name val="Gadugi"/>
      <family val="2"/>
    </font>
    <font>
      <strike/>
      <sz val="10"/>
      <name val="Gadugi"/>
      <family val="2"/>
    </font>
    <font>
      <sz val="10"/>
      <color theme="1"/>
      <name val="Gadugi"/>
      <family val="2"/>
    </font>
    <font>
      <sz val="10"/>
      <color rgb="FF000000"/>
      <name val="Gadug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 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168" fontId="1" fillId="0" borderId="0" applyFont="0" applyFill="0" applyBorder="0" applyAlignment="0" applyProtection="0"/>
    <xf numFmtId="0" fontId="8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0" borderId="1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1" fontId="3" fillId="0" borderId="1" xfId="0" quotePrefix="1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66" fontId="3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164" fontId="10" fillId="0" borderId="1" xfId="1" applyFont="1" applyBorder="1"/>
    <xf numFmtId="14" fontId="10" fillId="0" borderId="1" xfId="0" applyNumberFormat="1" applyFont="1" applyBorder="1"/>
    <xf numFmtId="167" fontId="10" fillId="0" borderId="1" xfId="0" applyNumberFormat="1" applyFont="1" applyBorder="1"/>
    <xf numFmtId="49" fontId="10" fillId="0" borderId="1" xfId="0" applyNumberFormat="1" applyFont="1" applyFill="1" applyBorder="1"/>
    <xf numFmtId="0" fontId="10" fillId="0" borderId="1" xfId="0" applyFont="1" applyFill="1" applyBorder="1"/>
    <xf numFmtId="164" fontId="10" fillId="0" borderId="1" xfId="1" applyFont="1" applyFill="1" applyBorder="1"/>
    <xf numFmtId="167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14" fontId="10" fillId="0" borderId="1" xfId="0" applyNumberFormat="1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4" fontId="10" fillId="0" borderId="1" xfId="0" applyNumberFormat="1" applyFont="1" applyBorder="1"/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/>
    <xf numFmtId="0" fontId="10" fillId="0" borderId="2" xfId="0" applyFont="1" applyBorder="1" applyAlignment="1"/>
  </cellXfs>
  <cellStyles count="6">
    <cellStyle name="Migliaia" xfId="1" builtinId="3"/>
    <cellStyle name="Normale" xfId="0" builtinId="0"/>
    <cellStyle name="Normale 2" xfId="5"/>
    <cellStyle name="Normale 3" xfId="3"/>
    <cellStyle name="Valuta" xfId="2" builtinId="4"/>
    <cellStyle name="Valut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6"/>
  <sheetViews>
    <sheetView tabSelected="1" topLeftCell="A27" workbookViewId="0">
      <selection activeCell="A36" sqref="A36"/>
    </sheetView>
  </sheetViews>
  <sheetFormatPr defaultColWidth="11.7109375" defaultRowHeight="12.75"/>
  <cols>
    <col min="1" max="1" width="20.140625" style="28" customWidth="1"/>
    <col min="2" max="2" width="18.28515625" style="35" customWidth="1"/>
    <col min="3" max="3" width="20.28515625" style="12" customWidth="1"/>
    <col min="4" max="4" width="25" style="4" customWidth="1"/>
    <col min="5" max="5" width="15.85546875" style="12" customWidth="1"/>
    <col min="6" max="6" width="19" style="12" customWidth="1"/>
    <col min="7" max="7" width="19.7109375" style="12" customWidth="1"/>
    <col min="8" max="8" width="16.5703125" style="36" customWidth="1"/>
    <col min="9" max="9" width="20.7109375" style="12" customWidth="1"/>
    <col min="10" max="10" width="18.7109375" style="12" customWidth="1"/>
    <col min="11" max="11" width="15" style="12" customWidth="1"/>
    <col min="12" max="12" width="13.5703125" style="12" bestFit="1" customWidth="1"/>
    <col min="13" max="13" width="16.5703125" style="22" customWidth="1"/>
    <col min="14" max="14" width="14.140625" style="22" customWidth="1"/>
    <col min="15" max="15" width="10.7109375" style="12" hidden="1" customWidth="1"/>
    <col min="16" max="224" width="11.7109375" style="12"/>
    <col min="225" max="226" width="4.28515625" style="12" customWidth="1"/>
    <col min="227" max="227" width="20.140625" style="12" customWidth="1"/>
    <col min="228" max="228" width="16.42578125" style="12" customWidth="1"/>
    <col min="229" max="231" width="17" style="12" customWidth="1"/>
    <col min="232" max="235" width="13.5703125" style="12" customWidth="1"/>
    <col min="236" max="236" width="15.85546875" style="12" customWidth="1"/>
    <col min="237" max="237" width="14.28515625" style="12" customWidth="1"/>
    <col min="238" max="238" width="16.7109375" style="12" customWidth="1"/>
    <col min="239" max="239" width="42" style="12" customWidth="1"/>
    <col min="240" max="240" width="25.5703125" style="12" customWidth="1"/>
    <col min="241" max="241" width="12.5703125" style="12" customWidth="1"/>
    <col min="242" max="242" width="19.42578125" style="12" customWidth="1"/>
    <col min="243" max="243" width="26.42578125" style="12" customWidth="1"/>
    <col min="244" max="244" width="13.42578125" style="12" customWidth="1"/>
    <col min="245" max="246" width="20.7109375" style="12" customWidth="1"/>
    <col min="247" max="247" width="18.7109375" style="12" customWidth="1"/>
    <col min="248" max="248" width="15" style="12" customWidth="1"/>
    <col min="249" max="249" width="13.5703125" style="12" customWidth="1"/>
    <col min="250" max="250" width="11.5703125" style="12" customWidth="1"/>
    <col min="251" max="251" width="18.5703125" style="12" customWidth="1"/>
    <col min="252" max="252" width="12.7109375" style="12" customWidth="1"/>
    <col min="253" max="253" width="16.5703125" style="12" customWidth="1"/>
    <col min="254" max="254" width="13.140625" style="12" customWidth="1"/>
    <col min="255" max="255" width="13.5703125" style="12" customWidth="1"/>
    <col min="256" max="256" width="16.5703125" style="12" customWidth="1"/>
    <col min="257" max="257" width="14.140625" style="12" customWidth="1"/>
    <col min="258" max="258" width="8.140625" style="12" customWidth="1"/>
    <col min="259" max="260" width="14.140625" style="12" customWidth="1"/>
    <col min="261" max="261" width="18.28515625" style="12" customWidth="1"/>
    <col min="262" max="262" width="52.7109375" style="12" customWidth="1"/>
    <col min="263" max="264" width="14.140625" style="12" customWidth="1"/>
    <col min="265" max="266" width="18.28515625" style="12" customWidth="1"/>
    <col min="267" max="267" width="15.7109375" style="12" customWidth="1"/>
    <col min="268" max="268" width="13.85546875" style="12" customWidth="1"/>
    <col min="269" max="269" width="15.5703125" style="12" customWidth="1"/>
    <col min="270" max="270" width="10.5703125" style="12" customWidth="1"/>
    <col min="271" max="271" width="10.7109375" style="12" customWidth="1"/>
    <col min="272" max="480" width="11.7109375" style="12"/>
    <col min="481" max="482" width="4.28515625" style="12" customWidth="1"/>
    <col min="483" max="483" width="20.140625" style="12" customWidth="1"/>
    <col min="484" max="484" width="16.42578125" style="12" customWidth="1"/>
    <col min="485" max="487" width="17" style="12" customWidth="1"/>
    <col min="488" max="491" width="13.5703125" style="12" customWidth="1"/>
    <col min="492" max="492" width="15.85546875" style="12" customWidth="1"/>
    <col min="493" max="493" width="14.28515625" style="12" customWidth="1"/>
    <col min="494" max="494" width="16.7109375" style="12" customWidth="1"/>
    <col min="495" max="495" width="42" style="12" customWidth="1"/>
    <col min="496" max="496" width="25.5703125" style="12" customWidth="1"/>
    <col min="497" max="497" width="12.5703125" style="12" customWidth="1"/>
    <col min="498" max="498" width="19.42578125" style="12" customWidth="1"/>
    <col min="499" max="499" width="26.42578125" style="12" customWidth="1"/>
    <col min="500" max="500" width="13.42578125" style="12" customWidth="1"/>
    <col min="501" max="502" width="20.7109375" style="12" customWidth="1"/>
    <col min="503" max="503" width="18.7109375" style="12" customWidth="1"/>
    <col min="504" max="504" width="15" style="12" customWidth="1"/>
    <col min="505" max="505" width="13.5703125" style="12" customWidth="1"/>
    <col min="506" max="506" width="11.5703125" style="12" customWidth="1"/>
    <col min="507" max="507" width="18.5703125" style="12" customWidth="1"/>
    <col min="508" max="508" width="12.7109375" style="12" customWidth="1"/>
    <col min="509" max="509" width="16.5703125" style="12" customWidth="1"/>
    <col min="510" max="510" width="13.140625" style="12" customWidth="1"/>
    <col min="511" max="511" width="13.5703125" style="12" customWidth="1"/>
    <col min="512" max="512" width="16.5703125" style="12" customWidth="1"/>
    <col min="513" max="513" width="14.140625" style="12" customWidth="1"/>
    <col min="514" max="514" width="8.140625" style="12" customWidth="1"/>
    <col min="515" max="516" width="14.140625" style="12" customWidth="1"/>
    <col min="517" max="517" width="18.28515625" style="12" customWidth="1"/>
    <col min="518" max="518" width="52.7109375" style="12" customWidth="1"/>
    <col min="519" max="520" width="14.140625" style="12" customWidth="1"/>
    <col min="521" max="522" width="18.28515625" style="12" customWidth="1"/>
    <col min="523" max="523" width="15.7109375" style="12" customWidth="1"/>
    <col min="524" max="524" width="13.85546875" style="12" customWidth="1"/>
    <col min="525" max="525" width="15.5703125" style="12" customWidth="1"/>
    <col min="526" max="526" width="10.5703125" style="12" customWidth="1"/>
    <col min="527" max="527" width="10.7109375" style="12" customWidth="1"/>
    <col min="528" max="736" width="11.7109375" style="12"/>
    <col min="737" max="738" width="4.28515625" style="12" customWidth="1"/>
    <col min="739" max="739" width="20.140625" style="12" customWidth="1"/>
    <col min="740" max="740" width="16.42578125" style="12" customWidth="1"/>
    <col min="741" max="743" width="17" style="12" customWidth="1"/>
    <col min="744" max="747" width="13.5703125" style="12" customWidth="1"/>
    <col min="748" max="748" width="15.85546875" style="12" customWidth="1"/>
    <col min="749" max="749" width="14.28515625" style="12" customWidth="1"/>
    <col min="750" max="750" width="16.7109375" style="12" customWidth="1"/>
    <col min="751" max="751" width="42" style="12" customWidth="1"/>
    <col min="752" max="752" width="25.5703125" style="12" customWidth="1"/>
    <col min="753" max="753" width="12.5703125" style="12" customWidth="1"/>
    <col min="754" max="754" width="19.42578125" style="12" customWidth="1"/>
    <col min="755" max="755" width="26.42578125" style="12" customWidth="1"/>
    <col min="756" max="756" width="13.42578125" style="12" customWidth="1"/>
    <col min="757" max="758" width="20.7109375" style="12" customWidth="1"/>
    <col min="759" max="759" width="18.7109375" style="12" customWidth="1"/>
    <col min="760" max="760" width="15" style="12" customWidth="1"/>
    <col min="761" max="761" width="13.5703125" style="12" customWidth="1"/>
    <col min="762" max="762" width="11.5703125" style="12" customWidth="1"/>
    <col min="763" max="763" width="18.5703125" style="12" customWidth="1"/>
    <col min="764" max="764" width="12.7109375" style="12" customWidth="1"/>
    <col min="765" max="765" width="16.5703125" style="12" customWidth="1"/>
    <col min="766" max="766" width="13.140625" style="12" customWidth="1"/>
    <col min="767" max="767" width="13.5703125" style="12" customWidth="1"/>
    <col min="768" max="768" width="16.5703125" style="12" customWidth="1"/>
    <col min="769" max="769" width="14.140625" style="12" customWidth="1"/>
    <col min="770" max="770" width="8.140625" style="12" customWidth="1"/>
    <col min="771" max="772" width="14.140625" style="12" customWidth="1"/>
    <col min="773" max="773" width="18.28515625" style="12" customWidth="1"/>
    <col min="774" max="774" width="52.7109375" style="12" customWidth="1"/>
    <col min="775" max="776" width="14.140625" style="12" customWidth="1"/>
    <col min="777" max="778" width="18.28515625" style="12" customWidth="1"/>
    <col min="779" max="779" width="15.7109375" style="12" customWidth="1"/>
    <col min="780" max="780" width="13.85546875" style="12" customWidth="1"/>
    <col min="781" max="781" width="15.5703125" style="12" customWidth="1"/>
    <col min="782" max="782" width="10.5703125" style="12" customWidth="1"/>
    <col min="783" max="783" width="10.7109375" style="12" customWidth="1"/>
    <col min="784" max="992" width="11.7109375" style="12"/>
    <col min="993" max="994" width="4.28515625" style="12" customWidth="1"/>
    <col min="995" max="995" width="20.140625" style="12" customWidth="1"/>
    <col min="996" max="996" width="16.42578125" style="12" customWidth="1"/>
    <col min="997" max="999" width="17" style="12" customWidth="1"/>
    <col min="1000" max="1003" width="13.5703125" style="12" customWidth="1"/>
    <col min="1004" max="1004" width="15.85546875" style="12" customWidth="1"/>
    <col min="1005" max="1005" width="14.28515625" style="12" customWidth="1"/>
    <col min="1006" max="1006" width="16.7109375" style="12" customWidth="1"/>
    <col min="1007" max="1007" width="42" style="12" customWidth="1"/>
    <col min="1008" max="1008" width="25.5703125" style="12" customWidth="1"/>
    <col min="1009" max="1009" width="12.5703125" style="12" customWidth="1"/>
    <col min="1010" max="1010" width="19.42578125" style="12" customWidth="1"/>
    <col min="1011" max="1011" width="26.42578125" style="12" customWidth="1"/>
    <col min="1012" max="1012" width="13.42578125" style="12" customWidth="1"/>
    <col min="1013" max="1014" width="20.7109375" style="12" customWidth="1"/>
    <col min="1015" max="1015" width="18.7109375" style="12" customWidth="1"/>
    <col min="1016" max="1016" width="15" style="12" customWidth="1"/>
    <col min="1017" max="1017" width="13.5703125" style="12" customWidth="1"/>
    <col min="1018" max="1018" width="11.5703125" style="12" customWidth="1"/>
    <col min="1019" max="1019" width="18.5703125" style="12" customWidth="1"/>
    <col min="1020" max="1020" width="12.7109375" style="12" customWidth="1"/>
    <col min="1021" max="1021" width="16.5703125" style="12" customWidth="1"/>
    <col min="1022" max="1022" width="13.140625" style="12" customWidth="1"/>
    <col min="1023" max="1023" width="13.5703125" style="12" customWidth="1"/>
    <col min="1024" max="1024" width="16.5703125" style="12" customWidth="1"/>
    <col min="1025" max="1025" width="14.140625" style="12" customWidth="1"/>
    <col min="1026" max="1026" width="8.140625" style="12" customWidth="1"/>
    <col min="1027" max="1028" width="14.140625" style="12" customWidth="1"/>
    <col min="1029" max="1029" width="18.28515625" style="12" customWidth="1"/>
    <col min="1030" max="1030" width="52.7109375" style="12" customWidth="1"/>
    <col min="1031" max="1032" width="14.140625" style="12" customWidth="1"/>
    <col min="1033" max="1034" width="18.28515625" style="12" customWidth="1"/>
    <col min="1035" max="1035" width="15.7109375" style="12" customWidth="1"/>
    <col min="1036" max="1036" width="13.85546875" style="12" customWidth="1"/>
    <col min="1037" max="1037" width="15.5703125" style="12" customWidth="1"/>
    <col min="1038" max="1038" width="10.5703125" style="12" customWidth="1"/>
    <col min="1039" max="1039" width="10.7109375" style="12" customWidth="1"/>
    <col min="1040" max="1248" width="11.7109375" style="12"/>
    <col min="1249" max="1250" width="4.28515625" style="12" customWidth="1"/>
    <col min="1251" max="1251" width="20.140625" style="12" customWidth="1"/>
    <col min="1252" max="1252" width="16.42578125" style="12" customWidth="1"/>
    <col min="1253" max="1255" width="17" style="12" customWidth="1"/>
    <col min="1256" max="1259" width="13.5703125" style="12" customWidth="1"/>
    <col min="1260" max="1260" width="15.85546875" style="12" customWidth="1"/>
    <col min="1261" max="1261" width="14.28515625" style="12" customWidth="1"/>
    <col min="1262" max="1262" width="16.7109375" style="12" customWidth="1"/>
    <col min="1263" max="1263" width="42" style="12" customWidth="1"/>
    <col min="1264" max="1264" width="25.5703125" style="12" customWidth="1"/>
    <col min="1265" max="1265" width="12.5703125" style="12" customWidth="1"/>
    <col min="1266" max="1266" width="19.42578125" style="12" customWidth="1"/>
    <col min="1267" max="1267" width="26.42578125" style="12" customWidth="1"/>
    <col min="1268" max="1268" width="13.42578125" style="12" customWidth="1"/>
    <col min="1269" max="1270" width="20.7109375" style="12" customWidth="1"/>
    <col min="1271" max="1271" width="18.7109375" style="12" customWidth="1"/>
    <col min="1272" max="1272" width="15" style="12" customWidth="1"/>
    <col min="1273" max="1273" width="13.5703125" style="12" customWidth="1"/>
    <col min="1274" max="1274" width="11.5703125" style="12" customWidth="1"/>
    <col min="1275" max="1275" width="18.5703125" style="12" customWidth="1"/>
    <col min="1276" max="1276" width="12.7109375" style="12" customWidth="1"/>
    <col min="1277" max="1277" width="16.5703125" style="12" customWidth="1"/>
    <col min="1278" max="1278" width="13.140625" style="12" customWidth="1"/>
    <col min="1279" max="1279" width="13.5703125" style="12" customWidth="1"/>
    <col min="1280" max="1280" width="16.5703125" style="12" customWidth="1"/>
    <col min="1281" max="1281" width="14.140625" style="12" customWidth="1"/>
    <col min="1282" max="1282" width="8.140625" style="12" customWidth="1"/>
    <col min="1283" max="1284" width="14.140625" style="12" customWidth="1"/>
    <col min="1285" max="1285" width="18.28515625" style="12" customWidth="1"/>
    <col min="1286" max="1286" width="52.7109375" style="12" customWidth="1"/>
    <col min="1287" max="1288" width="14.140625" style="12" customWidth="1"/>
    <col min="1289" max="1290" width="18.28515625" style="12" customWidth="1"/>
    <col min="1291" max="1291" width="15.7109375" style="12" customWidth="1"/>
    <col min="1292" max="1292" width="13.85546875" style="12" customWidth="1"/>
    <col min="1293" max="1293" width="15.5703125" style="12" customWidth="1"/>
    <col min="1294" max="1294" width="10.5703125" style="12" customWidth="1"/>
    <col min="1295" max="1295" width="10.7109375" style="12" customWidth="1"/>
    <col min="1296" max="1504" width="11.7109375" style="12"/>
    <col min="1505" max="1506" width="4.28515625" style="12" customWidth="1"/>
    <col min="1507" max="1507" width="20.140625" style="12" customWidth="1"/>
    <col min="1508" max="1508" width="16.42578125" style="12" customWidth="1"/>
    <col min="1509" max="1511" width="17" style="12" customWidth="1"/>
    <col min="1512" max="1515" width="13.5703125" style="12" customWidth="1"/>
    <col min="1516" max="1516" width="15.85546875" style="12" customWidth="1"/>
    <col min="1517" max="1517" width="14.28515625" style="12" customWidth="1"/>
    <col min="1518" max="1518" width="16.7109375" style="12" customWidth="1"/>
    <col min="1519" max="1519" width="42" style="12" customWidth="1"/>
    <col min="1520" max="1520" width="25.5703125" style="12" customWidth="1"/>
    <col min="1521" max="1521" width="12.5703125" style="12" customWidth="1"/>
    <col min="1522" max="1522" width="19.42578125" style="12" customWidth="1"/>
    <col min="1523" max="1523" width="26.42578125" style="12" customWidth="1"/>
    <col min="1524" max="1524" width="13.42578125" style="12" customWidth="1"/>
    <col min="1525" max="1526" width="20.7109375" style="12" customWidth="1"/>
    <col min="1527" max="1527" width="18.7109375" style="12" customWidth="1"/>
    <col min="1528" max="1528" width="15" style="12" customWidth="1"/>
    <col min="1529" max="1529" width="13.5703125" style="12" customWidth="1"/>
    <col min="1530" max="1530" width="11.5703125" style="12" customWidth="1"/>
    <col min="1531" max="1531" width="18.5703125" style="12" customWidth="1"/>
    <col min="1532" max="1532" width="12.7109375" style="12" customWidth="1"/>
    <col min="1533" max="1533" width="16.5703125" style="12" customWidth="1"/>
    <col min="1534" max="1534" width="13.140625" style="12" customWidth="1"/>
    <col min="1535" max="1535" width="13.5703125" style="12" customWidth="1"/>
    <col min="1536" max="1536" width="16.5703125" style="12" customWidth="1"/>
    <col min="1537" max="1537" width="14.140625" style="12" customWidth="1"/>
    <col min="1538" max="1538" width="8.140625" style="12" customWidth="1"/>
    <col min="1539" max="1540" width="14.140625" style="12" customWidth="1"/>
    <col min="1541" max="1541" width="18.28515625" style="12" customWidth="1"/>
    <col min="1542" max="1542" width="52.7109375" style="12" customWidth="1"/>
    <col min="1543" max="1544" width="14.140625" style="12" customWidth="1"/>
    <col min="1545" max="1546" width="18.28515625" style="12" customWidth="1"/>
    <col min="1547" max="1547" width="15.7109375" style="12" customWidth="1"/>
    <col min="1548" max="1548" width="13.85546875" style="12" customWidth="1"/>
    <col min="1549" max="1549" width="15.5703125" style="12" customWidth="1"/>
    <col min="1550" max="1550" width="10.5703125" style="12" customWidth="1"/>
    <col min="1551" max="1551" width="10.7109375" style="12" customWidth="1"/>
    <col min="1552" max="1760" width="11.7109375" style="12"/>
    <col min="1761" max="1762" width="4.28515625" style="12" customWidth="1"/>
    <col min="1763" max="1763" width="20.140625" style="12" customWidth="1"/>
    <col min="1764" max="1764" width="16.42578125" style="12" customWidth="1"/>
    <col min="1765" max="1767" width="17" style="12" customWidth="1"/>
    <col min="1768" max="1771" width="13.5703125" style="12" customWidth="1"/>
    <col min="1772" max="1772" width="15.85546875" style="12" customWidth="1"/>
    <col min="1773" max="1773" width="14.28515625" style="12" customWidth="1"/>
    <col min="1774" max="1774" width="16.7109375" style="12" customWidth="1"/>
    <col min="1775" max="1775" width="42" style="12" customWidth="1"/>
    <col min="1776" max="1776" width="25.5703125" style="12" customWidth="1"/>
    <col min="1777" max="1777" width="12.5703125" style="12" customWidth="1"/>
    <col min="1778" max="1778" width="19.42578125" style="12" customWidth="1"/>
    <col min="1779" max="1779" width="26.42578125" style="12" customWidth="1"/>
    <col min="1780" max="1780" width="13.42578125" style="12" customWidth="1"/>
    <col min="1781" max="1782" width="20.7109375" style="12" customWidth="1"/>
    <col min="1783" max="1783" width="18.7109375" style="12" customWidth="1"/>
    <col min="1784" max="1784" width="15" style="12" customWidth="1"/>
    <col min="1785" max="1785" width="13.5703125" style="12" customWidth="1"/>
    <col min="1786" max="1786" width="11.5703125" style="12" customWidth="1"/>
    <col min="1787" max="1787" width="18.5703125" style="12" customWidth="1"/>
    <col min="1788" max="1788" width="12.7109375" style="12" customWidth="1"/>
    <col min="1789" max="1789" width="16.5703125" style="12" customWidth="1"/>
    <col min="1790" max="1790" width="13.140625" style="12" customWidth="1"/>
    <col min="1791" max="1791" width="13.5703125" style="12" customWidth="1"/>
    <col min="1792" max="1792" width="16.5703125" style="12" customWidth="1"/>
    <col min="1793" max="1793" width="14.140625" style="12" customWidth="1"/>
    <col min="1794" max="1794" width="8.140625" style="12" customWidth="1"/>
    <col min="1795" max="1796" width="14.140625" style="12" customWidth="1"/>
    <col min="1797" max="1797" width="18.28515625" style="12" customWidth="1"/>
    <col min="1798" max="1798" width="52.7109375" style="12" customWidth="1"/>
    <col min="1799" max="1800" width="14.140625" style="12" customWidth="1"/>
    <col min="1801" max="1802" width="18.28515625" style="12" customWidth="1"/>
    <col min="1803" max="1803" width="15.7109375" style="12" customWidth="1"/>
    <col min="1804" max="1804" width="13.85546875" style="12" customWidth="1"/>
    <col min="1805" max="1805" width="15.5703125" style="12" customWidth="1"/>
    <col min="1806" max="1806" width="10.5703125" style="12" customWidth="1"/>
    <col min="1807" max="1807" width="10.7109375" style="12" customWidth="1"/>
    <col min="1808" max="2016" width="11.7109375" style="12"/>
    <col min="2017" max="2018" width="4.28515625" style="12" customWidth="1"/>
    <col min="2019" max="2019" width="20.140625" style="12" customWidth="1"/>
    <col min="2020" max="2020" width="16.42578125" style="12" customWidth="1"/>
    <col min="2021" max="2023" width="17" style="12" customWidth="1"/>
    <col min="2024" max="2027" width="13.5703125" style="12" customWidth="1"/>
    <col min="2028" max="2028" width="15.85546875" style="12" customWidth="1"/>
    <col min="2029" max="2029" width="14.28515625" style="12" customWidth="1"/>
    <col min="2030" max="2030" width="16.7109375" style="12" customWidth="1"/>
    <col min="2031" max="2031" width="42" style="12" customWidth="1"/>
    <col min="2032" max="2032" width="25.5703125" style="12" customWidth="1"/>
    <col min="2033" max="2033" width="12.5703125" style="12" customWidth="1"/>
    <col min="2034" max="2034" width="19.42578125" style="12" customWidth="1"/>
    <col min="2035" max="2035" width="26.42578125" style="12" customWidth="1"/>
    <col min="2036" max="2036" width="13.42578125" style="12" customWidth="1"/>
    <col min="2037" max="2038" width="20.7109375" style="12" customWidth="1"/>
    <col min="2039" max="2039" width="18.7109375" style="12" customWidth="1"/>
    <col min="2040" max="2040" width="15" style="12" customWidth="1"/>
    <col min="2041" max="2041" width="13.5703125" style="12" customWidth="1"/>
    <col min="2042" max="2042" width="11.5703125" style="12" customWidth="1"/>
    <col min="2043" max="2043" width="18.5703125" style="12" customWidth="1"/>
    <col min="2044" max="2044" width="12.7109375" style="12" customWidth="1"/>
    <col min="2045" max="2045" width="16.5703125" style="12" customWidth="1"/>
    <col min="2046" max="2046" width="13.140625" style="12" customWidth="1"/>
    <col min="2047" max="2047" width="13.5703125" style="12" customWidth="1"/>
    <col min="2048" max="2048" width="16.5703125" style="12" customWidth="1"/>
    <col min="2049" max="2049" width="14.140625" style="12" customWidth="1"/>
    <col min="2050" max="2050" width="8.140625" style="12" customWidth="1"/>
    <col min="2051" max="2052" width="14.140625" style="12" customWidth="1"/>
    <col min="2053" max="2053" width="18.28515625" style="12" customWidth="1"/>
    <col min="2054" max="2054" width="52.7109375" style="12" customWidth="1"/>
    <col min="2055" max="2056" width="14.140625" style="12" customWidth="1"/>
    <col min="2057" max="2058" width="18.28515625" style="12" customWidth="1"/>
    <col min="2059" max="2059" width="15.7109375" style="12" customWidth="1"/>
    <col min="2060" max="2060" width="13.85546875" style="12" customWidth="1"/>
    <col min="2061" max="2061" width="15.5703125" style="12" customWidth="1"/>
    <col min="2062" max="2062" width="10.5703125" style="12" customWidth="1"/>
    <col min="2063" max="2063" width="10.7109375" style="12" customWidth="1"/>
    <col min="2064" max="2272" width="11.7109375" style="12"/>
    <col min="2273" max="2274" width="4.28515625" style="12" customWidth="1"/>
    <col min="2275" max="2275" width="20.140625" style="12" customWidth="1"/>
    <col min="2276" max="2276" width="16.42578125" style="12" customWidth="1"/>
    <col min="2277" max="2279" width="17" style="12" customWidth="1"/>
    <col min="2280" max="2283" width="13.5703125" style="12" customWidth="1"/>
    <col min="2284" max="2284" width="15.85546875" style="12" customWidth="1"/>
    <col min="2285" max="2285" width="14.28515625" style="12" customWidth="1"/>
    <col min="2286" max="2286" width="16.7109375" style="12" customWidth="1"/>
    <col min="2287" max="2287" width="42" style="12" customWidth="1"/>
    <col min="2288" max="2288" width="25.5703125" style="12" customWidth="1"/>
    <col min="2289" max="2289" width="12.5703125" style="12" customWidth="1"/>
    <col min="2290" max="2290" width="19.42578125" style="12" customWidth="1"/>
    <col min="2291" max="2291" width="26.42578125" style="12" customWidth="1"/>
    <col min="2292" max="2292" width="13.42578125" style="12" customWidth="1"/>
    <col min="2293" max="2294" width="20.7109375" style="12" customWidth="1"/>
    <col min="2295" max="2295" width="18.7109375" style="12" customWidth="1"/>
    <col min="2296" max="2296" width="15" style="12" customWidth="1"/>
    <col min="2297" max="2297" width="13.5703125" style="12" customWidth="1"/>
    <col min="2298" max="2298" width="11.5703125" style="12" customWidth="1"/>
    <col min="2299" max="2299" width="18.5703125" style="12" customWidth="1"/>
    <col min="2300" max="2300" width="12.7109375" style="12" customWidth="1"/>
    <col min="2301" max="2301" width="16.5703125" style="12" customWidth="1"/>
    <col min="2302" max="2302" width="13.140625" style="12" customWidth="1"/>
    <col min="2303" max="2303" width="13.5703125" style="12" customWidth="1"/>
    <col min="2304" max="2304" width="16.5703125" style="12" customWidth="1"/>
    <col min="2305" max="2305" width="14.140625" style="12" customWidth="1"/>
    <col min="2306" max="2306" width="8.140625" style="12" customWidth="1"/>
    <col min="2307" max="2308" width="14.140625" style="12" customWidth="1"/>
    <col min="2309" max="2309" width="18.28515625" style="12" customWidth="1"/>
    <col min="2310" max="2310" width="52.7109375" style="12" customWidth="1"/>
    <col min="2311" max="2312" width="14.140625" style="12" customWidth="1"/>
    <col min="2313" max="2314" width="18.28515625" style="12" customWidth="1"/>
    <col min="2315" max="2315" width="15.7109375" style="12" customWidth="1"/>
    <col min="2316" max="2316" width="13.85546875" style="12" customWidth="1"/>
    <col min="2317" max="2317" width="15.5703125" style="12" customWidth="1"/>
    <col min="2318" max="2318" width="10.5703125" style="12" customWidth="1"/>
    <col min="2319" max="2319" width="10.7109375" style="12" customWidth="1"/>
    <col min="2320" max="2528" width="11.7109375" style="12"/>
    <col min="2529" max="2530" width="4.28515625" style="12" customWidth="1"/>
    <col min="2531" max="2531" width="20.140625" style="12" customWidth="1"/>
    <col min="2532" max="2532" width="16.42578125" style="12" customWidth="1"/>
    <col min="2533" max="2535" width="17" style="12" customWidth="1"/>
    <col min="2536" max="2539" width="13.5703125" style="12" customWidth="1"/>
    <col min="2540" max="2540" width="15.85546875" style="12" customWidth="1"/>
    <col min="2541" max="2541" width="14.28515625" style="12" customWidth="1"/>
    <col min="2542" max="2542" width="16.7109375" style="12" customWidth="1"/>
    <col min="2543" max="2543" width="42" style="12" customWidth="1"/>
    <col min="2544" max="2544" width="25.5703125" style="12" customWidth="1"/>
    <col min="2545" max="2545" width="12.5703125" style="12" customWidth="1"/>
    <col min="2546" max="2546" width="19.42578125" style="12" customWidth="1"/>
    <col min="2547" max="2547" width="26.42578125" style="12" customWidth="1"/>
    <col min="2548" max="2548" width="13.42578125" style="12" customWidth="1"/>
    <col min="2549" max="2550" width="20.7109375" style="12" customWidth="1"/>
    <col min="2551" max="2551" width="18.7109375" style="12" customWidth="1"/>
    <col min="2552" max="2552" width="15" style="12" customWidth="1"/>
    <col min="2553" max="2553" width="13.5703125" style="12" customWidth="1"/>
    <col min="2554" max="2554" width="11.5703125" style="12" customWidth="1"/>
    <col min="2555" max="2555" width="18.5703125" style="12" customWidth="1"/>
    <col min="2556" max="2556" width="12.7109375" style="12" customWidth="1"/>
    <col min="2557" max="2557" width="16.5703125" style="12" customWidth="1"/>
    <col min="2558" max="2558" width="13.140625" style="12" customWidth="1"/>
    <col min="2559" max="2559" width="13.5703125" style="12" customWidth="1"/>
    <col min="2560" max="2560" width="16.5703125" style="12" customWidth="1"/>
    <col min="2561" max="2561" width="14.140625" style="12" customWidth="1"/>
    <col min="2562" max="2562" width="8.140625" style="12" customWidth="1"/>
    <col min="2563" max="2564" width="14.140625" style="12" customWidth="1"/>
    <col min="2565" max="2565" width="18.28515625" style="12" customWidth="1"/>
    <col min="2566" max="2566" width="52.7109375" style="12" customWidth="1"/>
    <col min="2567" max="2568" width="14.140625" style="12" customWidth="1"/>
    <col min="2569" max="2570" width="18.28515625" style="12" customWidth="1"/>
    <col min="2571" max="2571" width="15.7109375" style="12" customWidth="1"/>
    <col min="2572" max="2572" width="13.85546875" style="12" customWidth="1"/>
    <col min="2573" max="2573" width="15.5703125" style="12" customWidth="1"/>
    <col min="2574" max="2574" width="10.5703125" style="12" customWidth="1"/>
    <col min="2575" max="2575" width="10.7109375" style="12" customWidth="1"/>
    <col min="2576" max="2784" width="11.7109375" style="12"/>
    <col min="2785" max="2786" width="4.28515625" style="12" customWidth="1"/>
    <col min="2787" max="2787" width="20.140625" style="12" customWidth="1"/>
    <col min="2788" max="2788" width="16.42578125" style="12" customWidth="1"/>
    <col min="2789" max="2791" width="17" style="12" customWidth="1"/>
    <col min="2792" max="2795" width="13.5703125" style="12" customWidth="1"/>
    <col min="2796" max="2796" width="15.85546875" style="12" customWidth="1"/>
    <col min="2797" max="2797" width="14.28515625" style="12" customWidth="1"/>
    <col min="2798" max="2798" width="16.7109375" style="12" customWidth="1"/>
    <col min="2799" max="2799" width="42" style="12" customWidth="1"/>
    <col min="2800" max="2800" width="25.5703125" style="12" customWidth="1"/>
    <col min="2801" max="2801" width="12.5703125" style="12" customWidth="1"/>
    <col min="2802" max="2802" width="19.42578125" style="12" customWidth="1"/>
    <col min="2803" max="2803" width="26.42578125" style="12" customWidth="1"/>
    <col min="2804" max="2804" width="13.42578125" style="12" customWidth="1"/>
    <col min="2805" max="2806" width="20.7109375" style="12" customWidth="1"/>
    <col min="2807" max="2807" width="18.7109375" style="12" customWidth="1"/>
    <col min="2808" max="2808" width="15" style="12" customWidth="1"/>
    <col min="2809" max="2809" width="13.5703125" style="12" customWidth="1"/>
    <col min="2810" max="2810" width="11.5703125" style="12" customWidth="1"/>
    <col min="2811" max="2811" width="18.5703125" style="12" customWidth="1"/>
    <col min="2812" max="2812" width="12.7109375" style="12" customWidth="1"/>
    <col min="2813" max="2813" width="16.5703125" style="12" customWidth="1"/>
    <col min="2814" max="2814" width="13.140625" style="12" customWidth="1"/>
    <col min="2815" max="2815" width="13.5703125" style="12" customWidth="1"/>
    <col min="2816" max="2816" width="16.5703125" style="12" customWidth="1"/>
    <col min="2817" max="2817" width="14.140625" style="12" customWidth="1"/>
    <col min="2818" max="2818" width="8.140625" style="12" customWidth="1"/>
    <col min="2819" max="2820" width="14.140625" style="12" customWidth="1"/>
    <col min="2821" max="2821" width="18.28515625" style="12" customWidth="1"/>
    <col min="2822" max="2822" width="52.7109375" style="12" customWidth="1"/>
    <col min="2823" max="2824" width="14.140625" style="12" customWidth="1"/>
    <col min="2825" max="2826" width="18.28515625" style="12" customWidth="1"/>
    <col min="2827" max="2827" width="15.7109375" style="12" customWidth="1"/>
    <col min="2828" max="2828" width="13.85546875" style="12" customWidth="1"/>
    <col min="2829" max="2829" width="15.5703125" style="12" customWidth="1"/>
    <col min="2830" max="2830" width="10.5703125" style="12" customWidth="1"/>
    <col min="2831" max="2831" width="10.7109375" style="12" customWidth="1"/>
    <col min="2832" max="3040" width="11.7109375" style="12"/>
    <col min="3041" max="3042" width="4.28515625" style="12" customWidth="1"/>
    <col min="3043" max="3043" width="20.140625" style="12" customWidth="1"/>
    <col min="3044" max="3044" width="16.42578125" style="12" customWidth="1"/>
    <col min="3045" max="3047" width="17" style="12" customWidth="1"/>
    <col min="3048" max="3051" width="13.5703125" style="12" customWidth="1"/>
    <col min="3052" max="3052" width="15.85546875" style="12" customWidth="1"/>
    <col min="3053" max="3053" width="14.28515625" style="12" customWidth="1"/>
    <col min="3054" max="3054" width="16.7109375" style="12" customWidth="1"/>
    <col min="3055" max="3055" width="42" style="12" customWidth="1"/>
    <col min="3056" max="3056" width="25.5703125" style="12" customWidth="1"/>
    <col min="3057" max="3057" width="12.5703125" style="12" customWidth="1"/>
    <col min="3058" max="3058" width="19.42578125" style="12" customWidth="1"/>
    <col min="3059" max="3059" width="26.42578125" style="12" customWidth="1"/>
    <col min="3060" max="3060" width="13.42578125" style="12" customWidth="1"/>
    <col min="3061" max="3062" width="20.7109375" style="12" customWidth="1"/>
    <col min="3063" max="3063" width="18.7109375" style="12" customWidth="1"/>
    <col min="3064" max="3064" width="15" style="12" customWidth="1"/>
    <col min="3065" max="3065" width="13.5703125" style="12" customWidth="1"/>
    <col min="3066" max="3066" width="11.5703125" style="12" customWidth="1"/>
    <col min="3067" max="3067" width="18.5703125" style="12" customWidth="1"/>
    <col min="3068" max="3068" width="12.7109375" style="12" customWidth="1"/>
    <col min="3069" max="3069" width="16.5703125" style="12" customWidth="1"/>
    <col min="3070" max="3070" width="13.140625" style="12" customWidth="1"/>
    <col min="3071" max="3071" width="13.5703125" style="12" customWidth="1"/>
    <col min="3072" max="3072" width="16.5703125" style="12" customWidth="1"/>
    <col min="3073" max="3073" width="14.140625" style="12" customWidth="1"/>
    <col min="3074" max="3074" width="8.140625" style="12" customWidth="1"/>
    <col min="3075" max="3076" width="14.140625" style="12" customWidth="1"/>
    <col min="3077" max="3077" width="18.28515625" style="12" customWidth="1"/>
    <col min="3078" max="3078" width="52.7109375" style="12" customWidth="1"/>
    <col min="3079" max="3080" width="14.140625" style="12" customWidth="1"/>
    <col min="3081" max="3082" width="18.28515625" style="12" customWidth="1"/>
    <col min="3083" max="3083" width="15.7109375" style="12" customWidth="1"/>
    <col min="3084" max="3084" width="13.85546875" style="12" customWidth="1"/>
    <col min="3085" max="3085" width="15.5703125" style="12" customWidth="1"/>
    <col min="3086" max="3086" width="10.5703125" style="12" customWidth="1"/>
    <col min="3087" max="3087" width="10.7109375" style="12" customWidth="1"/>
    <col min="3088" max="3296" width="11.7109375" style="12"/>
    <col min="3297" max="3298" width="4.28515625" style="12" customWidth="1"/>
    <col min="3299" max="3299" width="20.140625" style="12" customWidth="1"/>
    <col min="3300" max="3300" width="16.42578125" style="12" customWidth="1"/>
    <col min="3301" max="3303" width="17" style="12" customWidth="1"/>
    <col min="3304" max="3307" width="13.5703125" style="12" customWidth="1"/>
    <col min="3308" max="3308" width="15.85546875" style="12" customWidth="1"/>
    <col min="3309" max="3309" width="14.28515625" style="12" customWidth="1"/>
    <col min="3310" max="3310" width="16.7109375" style="12" customWidth="1"/>
    <col min="3311" max="3311" width="42" style="12" customWidth="1"/>
    <col min="3312" max="3312" width="25.5703125" style="12" customWidth="1"/>
    <col min="3313" max="3313" width="12.5703125" style="12" customWidth="1"/>
    <col min="3314" max="3314" width="19.42578125" style="12" customWidth="1"/>
    <col min="3315" max="3315" width="26.42578125" style="12" customWidth="1"/>
    <col min="3316" max="3316" width="13.42578125" style="12" customWidth="1"/>
    <col min="3317" max="3318" width="20.7109375" style="12" customWidth="1"/>
    <col min="3319" max="3319" width="18.7109375" style="12" customWidth="1"/>
    <col min="3320" max="3320" width="15" style="12" customWidth="1"/>
    <col min="3321" max="3321" width="13.5703125" style="12" customWidth="1"/>
    <col min="3322" max="3322" width="11.5703125" style="12" customWidth="1"/>
    <col min="3323" max="3323" width="18.5703125" style="12" customWidth="1"/>
    <col min="3324" max="3324" width="12.7109375" style="12" customWidth="1"/>
    <col min="3325" max="3325" width="16.5703125" style="12" customWidth="1"/>
    <col min="3326" max="3326" width="13.140625" style="12" customWidth="1"/>
    <col min="3327" max="3327" width="13.5703125" style="12" customWidth="1"/>
    <col min="3328" max="3328" width="16.5703125" style="12" customWidth="1"/>
    <col min="3329" max="3329" width="14.140625" style="12" customWidth="1"/>
    <col min="3330" max="3330" width="8.140625" style="12" customWidth="1"/>
    <col min="3331" max="3332" width="14.140625" style="12" customWidth="1"/>
    <col min="3333" max="3333" width="18.28515625" style="12" customWidth="1"/>
    <col min="3334" max="3334" width="52.7109375" style="12" customWidth="1"/>
    <col min="3335" max="3336" width="14.140625" style="12" customWidth="1"/>
    <col min="3337" max="3338" width="18.28515625" style="12" customWidth="1"/>
    <col min="3339" max="3339" width="15.7109375" style="12" customWidth="1"/>
    <col min="3340" max="3340" width="13.85546875" style="12" customWidth="1"/>
    <col min="3341" max="3341" width="15.5703125" style="12" customWidth="1"/>
    <col min="3342" max="3342" width="10.5703125" style="12" customWidth="1"/>
    <col min="3343" max="3343" width="10.7109375" style="12" customWidth="1"/>
    <col min="3344" max="3552" width="11.7109375" style="12"/>
    <col min="3553" max="3554" width="4.28515625" style="12" customWidth="1"/>
    <col min="3555" max="3555" width="20.140625" style="12" customWidth="1"/>
    <col min="3556" max="3556" width="16.42578125" style="12" customWidth="1"/>
    <col min="3557" max="3559" width="17" style="12" customWidth="1"/>
    <col min="3560" max="3563" width="13.5703125" style="12" customWidth="1"/>
    <col min="3564" max="3564" width="15.85546875" style="12" customWidth="1"/>
    <col min="3565" max="3565" width="14.28515625" style="12" customWidth="1"/>
    <col min="3566" max="3566" width="16.7109375" style="12" customWidth="1"/>
    <col min="3567" max="3567" width="42" style="12" customWidth="1"/>
    <col min="3568" max="3568" width="25.5703125" style="12" customWidth="1"/>
    <col min="3569" max="3569" width="12.5703125" style="12" customWidth="1"/>
    <col min="3570" max="3570" width="19.42578125" style="12" customWidth="1"/>
    <col min="3571" max="3571" width="26.42578125" style="12" customWidth="1"/>
    <col min="3572" max="3572" width="13.42578125" style="12" customWidth="1"/>
    <col min="3573" max="3574" width="20.7109375" style="12" customWidth="1"/>
    <col min="3575" max="3575" width="18.7109375" style="12" customWidth="1"/>
    <col min="3576" max="3576" width="15" style="12" customWidth="1"/>
    <col min="3577" max="3577" width="13.5703125" style="12" customWidth="1"/>
    <col min="3578" max="3578" width="11.5703125" style="12" customWidth="1"/>
    <col min="3579" max="3579" width="18.5703125" style="12" customWidth="1"/>
    <col min="3580" max="3580" width="12.7109375" style="12" customWidth="1"/>
    <col min="3581" max="3581" width="16.5703125" style="12" customWidth="1"/>
    <col min="3582" max="3582" width="13.140625" style="12" customWidth="1"/>
    <col min="3583" max="3583" width="13.5703125" style="12" customWidth="1"/>
    <col min="3584" max="3584" width="16.5703125" style="12" customWidth="1"/>
    <col min="3585" max="3585" width="14.140625" style="12" customWidth="1"/>
    <col min="3586" max="3586" width="8.140625" style="12" customWidth="1"/>
    <col min="3587" max="3588" width="14.140625" style="12" customWidth="1"/>
    <col min="3589" max="3589" width="18.28515625" style="12" customWidth="1"/>
    <col min="3590" max="3590" width="52.7109375" style="12" customWidth="1"/>
    <col min="3591" max="3592" width="14.140625" style="12" customWidth="1"/>
    <col min="3593" max="3594" width="18.28515625" style="12" customWidth="1"/>
    <col min="3595" max="3595" width="15.7109375" style="12" customWidth="1"/>
    <col min="3596" max="3596" width="13.85546875" style="12" customWidth="1"/>
    <col min="3597" max="3597" width="15.5703125" style="12" customWidth="1"/>
    <col min="3598" max="3598" width="10.5703125" style="12" customWidth="1"/>
    <col min="3599" max="3599" width="10.7109375" style="12" customWidth="1"/>
    <col min="3600" max="3808" width="11.7109375" style="12"/>
    <col min="3809" max="3810" width="4.28515625" style="12" customWidth="1"/>
    <col min="3811" max="3811" width="20.140625" style="12" customWidth="1"/>
    <col min="3812" max="3812" width="16.42578125" style="12" customWidth="1"/>
    <col min="3813" max="3815" width="17" style="12" customWidth="1"/>
    <col min="3816" max="3819" width="13.5703125" style="12" customWidth="1"/>
    <col min="3820" max="3820" width="15.85546875" style="12" customWidth="1"/>
    <col min="3821" max="3821" width="14.28515625" style="12" customWidth="1"/>
    <col min="3822" max="3822" width="16.7109375" style="12" customWidth="1"/>
    <col min="3823" max="3823" width="42" style="12" customWidth="1"/>
    <col min="3824" max="3824" width="25.5703125" style="12" customWidth="1"/>
    <col min="3825" max="3825" width="12.5703125" style="12" customWidth="1"/>
    <col min="3826" max="3826" width="19.42578125" style="12" customWidth="1"/>
    <col min="3827" max="3827" width="26.42578125" style="12" customWidth="1"/>
    <col min="3828" max="3828" width="13.42578125" style="12" customWidth="1"/>
    <col min="3829" max="3830" width="20.7109375" style="12" customWidth="1"/>
    <col min="3831" max="3831" width="18.7109375" style="12" customWidth="1"/>
    <col min="3832" max="3832" width="15" style="12" customWidth="1"/>
    <col min="3833" max="3833" width="13.5703125" style="12" customWidth="1"/>
    <col min="3834" max="3834" width="11.5703125" style="12" customWidth="1"/>
    <col min="3835" max="3835" width="18.5703125" style="12" customWidth="1"/>
    <col min="3836" max="3836" width="12.7109375" style="12" customWidth="1"/>
    <col min="3837" max="3837" width="16.5703125" style="12" customWidth="1"/>
    <col min="3838" max="3838" width="13.140625" style="12" customWidth="1"/>
    <col min="3839" max="3839" width="13.5703125" style="12" customWidth="1"/>
    <col min="3840" max="3840" width="16.5703125" style="12" customWidth="1"/>
    <col min="3841" max="3841" width="14.140625" style="12" customWidth="1"/>
    <col min="3842" max="3842" width="8.140625" style="12" customWidth="1"/>
    <col min="3843" max="3844" width="14.140625" style="12" customWidth="1"/>
    <col min="3845" max="3845" width="18.28515625" style="12" customWidth="1"/>
    <col min="3846" max="3846" width="52.7109375" style="12" customWidth="1"/>
    <col min="3847" max="3848" width="14.140625" style="12" customWidth="1"/>
    <col min="3849" max="3850" width="18.28515625" style="12" customWidth="1"/>
    <col min="3851" max="3851" width="15.7109375" style="12" customWidth="1"/>
    <col min="3852" max="3852" width="13.85546875" style="12" customWidth="1"/>
    <col min="3853" max="3853" width="15.5703125" style="12" customWidth="1"/>
    <col min="3854" max="3854" width="10.5703125" style="12" customWidth="1"/>
    <col min="3855" max="3855" width="10.7109375" style="12" customWidth="1"/>
    <col min="3856" max="4064" width="11.7109375" style="12"/>
    <col min="4065" max="4066" width="4.28515625" style="12" customWidth="1"/>
    <col min="4067" max="4067" width="20.140625" style="12" customWidth="1"/>
    <col min="4068" max="4068" width="16.42578125" style="12" customWidth="1"/>
    <col min="4069" max="4071" width="17" style="12" customWidth="1"/>
    <col min="4072" max="4075" width="13.5703125" style="12" customWidth="1"/>
    <col min="4076" max="4076" width="15.85546875" style="12" customWidth="1"/>
    <col min="4077" max="4077" width="14.28515625" style="12" customWidth="1"/>
    <col min="4078" max="4078" width="16.7109375" style="12" customWidth="1"/>
    <col min="4079" max="4079" width="42" style="12" customWidth="1"/>
    <col min="4080" max="4080" width="25.5703125" style="12" customWidth="1"/>
    <col min="4081" max="4081" width="12.5703125" style="12" customWidth="1"/>
    <col min="4082" max="4082" width="19.42578125" style="12" customWidth="1"/>
    <col min="4083" max="4083" width="26.42578125" style="12" customWidth="1"/>
    <col min="4084" max="4084" width="13.42578125" style="12" customWidth="1"/>
    <col min="4085" max="4086" width="20.7109375" style="12" customWidth="1"/>
    <col min="4087" max="4087" width="18.7109375" style="12" customWidth="1"/>
    <col min="4088" max="4088" width="15" style="12" customWidth="1"/>
    <col min="4089" max="4089" width="13.5703125" style="12" customWidth="1"/>
    <col min="4090" max="4090" width="11.5703125" style="12" customWidth="1"/>
    <col min="4091" max="4091" width="18.5703125" style="12" customWidth="1"/>
    <col min="4092" max="4092" width="12.7109375" style="12" customWidth="1"/>
    <col min="4093" max="4093" width="16.5703125" style="12" customWidth="1"/>
    <col min="4094" max="4094" width="13.140625" style="12" customWidth="1"/>
    <col min="4095" max="4095" width="13.5703125" style="12" customWidth="1"/>
    <col min="4096" max="4096" width="16.5703125" style="12" customWidth="1"/>
    <col min="4097" max="4097" width="14.140625" style="12" customWidth="1"/>
    <col min="4098" max="4098" width="8.140625" style="12" customWidth="1"/>
    <col min="4099" max="4100" width="14.140625" style="12" customWidth="1"/>
    <col min="4101" max="4101" width="18.28515625" style="12" customWidth="1"/>
    <col min="4102" max="4102" width="52.7109375" style="12" customWidth="1"/>
    <col min="4103" max="4104" width="14.140625" style="12" customWidth="1"/>
    <col min="4105" max="4106" width="18.28515625" style="12" customWidth="1"/>
    <col min="4107" max="4107" width="15.7109375" style="12" customWidth="1"/>
    <col min="4108" max="4108" width="13.85546875" style="12" customWidth="1"/>
    <col min="4109" max="4109" width="15.5703125" style="12" customWidth="1"/>
    <col min="4110" max="4110" width="10.5703125" style="12" customWidth="1"/>
    <col min="4111" max="4111" width="10.7109375" style="12" customWidth="1"/>
    <col min="4112" max="4320" width="11.7109375" style="12"/>
    <col min="4321" max="4322" width="4.28515625" style="12" customWidth="1"/>
    <col min="4323" max="4323" width="20.140625" style="12" customWidth="1"/>
    <col min="4324" max="4324" width="16.42578125" style="12" customWidth="1"/>
    <col min="4325" max="4327" width="17" style="12" customWidth="1"/>
    <col min="4328" max="4331" width="13.5703125" style="12" customWidth="1"/>
    <col min="4332" max="4332" width="15.85546875" style="12" customWidth="1"/>
    <col min="4333" max="4333" width="14.28515625" style="12" customWidth="1"/>
    <col min="4334" max="4334" width="16.7109375" style="12" customWidth="1"/>
    <col min="4335" max="4335" width="42" style="12" customWidth="1"/>
    <col min="4336" max="4336" width="25.5703125" style="12" customWidth="1"/>
    <col min="4337" max="4337" width="12.5703125" style="12" customWidth="1"/>
    <col min="4338" max="4338" width="19.42578125" style="12" customWidth="1"/>
    <col min="4339" max="4339" width="26.42578125" style="12" customWidth="1"/>
    <col min="4340" max="4340" width="13.42578125" style="12" customWidth="1"/>
    <col min="4341" max="4342" width="20.7109375" style="12" customWidth="1"/>
    <col min="4343" max="4343" width="18.7109375" style="12" customWidth="1"/>
    <col min="4344" max="4344" width="15" style="12" customWidth="1"/>
    <col min="4345" max="4345" width="13.5703125" style="12" customWidth="1"/>
    <col min="4346" max="4346" width="11.5703125" style="12" customWidth="1"/>
    <col min="4347" max="4347" width="18.5703125" style="12" customWidth="1"/>
    <col min="4348" max="4348" width="12.7109375" style="12" customWidth="1"/>
    <col min="4349" max="4349" width="16.5703125" style="12" customWidth="1"/>
    <col min="4350" max="4350" width="13.140625" style="12" customWidth="1"/>
    <col min="4351" max="4351" width="13.5703125" style="12" customWidth="1"/>
    <col min="4352" max="4352" width="16.5703125" style="12" customWidth="1"/>
    <col min="4353" max="4353" width="14.140625" style="12" customWidth="1"/>
    <col min="4354" max="4354" width="8.140625" style="12" customWidth="1"/>
    <col min="4355" max="4356" width="14.140625" style="12" customWidth="1"/>
    <col min="4357" max="4357" width="18.28515625" style="12" customWidth="1"/>
    <col min="4358" max="4358" width="52.7109375" style="12" customWidth="1"/>
    <col min="4359" max="4360" width="14.140625" style="12" customWidth="1"/>
    <col min="4361" max="4362" width="18.28515625" style="12" customWidth="1"/>
    <col min="4363" max="4363" width="15.7109375" style="12" customWidth="1"/>
    <col min="4364" max="4364" width="13.85546875" style="12" customWidth="1"/>
    <col min="4365" max="4365" width="15.5703125" style="12" customWidth="1"/>
    <col min="4366" max="4366" width="10.5703125" style="12" customWidth="1"/>
    <col min="4367" max="4367" width="10.7109375" style="12" customWidth="1"/>
    <col min="4368" max="4576" width="11.7109375" style="12"/>
    <col min="4577" max="4578" width="4.28515625" style="12" customWidth="1"/>
    <col min="4579" max="4579" width="20.140625" style="12" customWidth="1"/>
    <col min="4580" max="4580" width="16.42578125" style="12" customWidth="1"/>
    <col min="4581" max="4583" width="17" style="12" customWidth="1"/>
    <col min="4584" max="4587" width="13.5703125" style="12" customWidth="1"/>
    <col min="4588" max="4588" width="15.85546875" style="12" customWidth="1"/>
    <col min="4589" max="4589" width="14.28515625" style="12" customWidth="1"/>
    <col min="4590" max="4590" width="16.7109375" style="12" customWidth="1"/>
    <col min="4591" max="4591" width="42" style="12" customWidth="1"/>
    <col min="4592" max="4592" width="25.5703125" style="12" customWidth="1"/>
    <col min="4593" max="4593" width="12.5703125" style="12" customWidth="1"/>
    <col min="4594" max="4594" width="19.42578125" style="12" customWidth="1"/>
    <col min="4595" max="4595" width="26.42578125" style="12" customWidth="1"/>
    <col min="4596" max="4596" width="13.42578125" style="12" customWidth="1"/>
    <col min="4597" max="4598" width="20.7109375" style="12" customWidth="1"/>
    <col min="4599" max="4599" width="18.7109375" style="12" customWidth="1"/>
    <col min="4600" max="4600" width="15" style="12" customWidth="1"/>
    <col min="4601" max="4601" width="13.5703125" style="12" customWidth="1"/>
    <col min="4602" max="4602" width="11.5703125" style="12" customWidth="1"/>
    <col min="4603" max="4603" width="18.5703125" style="12" customWidth="1"/>
    <col min="4604" max="4604" width="12.7109375" style="12" customWidth="1"/>
    <col min="4605" max="4605" width="16.5703125" style="12" customWidth="1"/>
    <col min="4606" max="4606" width="13.140625" style="12" customWidth="1"/>
    <col min="4607" max="4607" width="13.5703125" style="12" customWidth="1"/>
    <col min="4608" max="4608" width="16.5703125" style="12" customWidth="1"/>
    <col min="4609" max="4609" width="14.140625" style="12" customWidth="1"/>
    <col min="4610" max="4610" width="8.140625" style="12" customWidth="1"/>
    <col min="4611" max="4612" width="14.140625" style="12" customWidth="1"/>
    <col min="4613" max="4613" width="18.28515625" style="12" customWidth="1"/>
    <col min="4614" max="4614" width="52.7109375" style="12" customWidth="1"/>
    <col min="4615" max="4616" width="14.140625" style="12" customWidth="1"/>
    <col min="4617" max="4618" width="18.28515625" style="12" customWidth="1"/>
    <col min="4619" max="4619" width="15.7109375" style="12" customWidth="1"/>
    <col min="4620" max="4620" width="13.85546875" style="12" customWidth="1"/>
    <col min="4621" max="4621" width="15.5703125" style="12" customWidth="1"/>
    <col min="4622" max="4622" width="10.5703125" style="12" customWidth="1"/>
    <col min="4623" max="4623" width="10.7109375" style="12" customWidth="1"/>
    <col min="4624" max="4832" width="11.7109375" style="12"/>
    <col min="4833" max="4834" width="4.28515625" style="12" customWidth="1"/>
    <col min="4835" max="4835" width="20.140625" style="12" customWidth="1"/>
    <col min="4836" max="4836" width="16.42578125" style="12" customWidth="1"/>
    <col min="4837" max="4839" width="17" style="12" customWidth="1"/>
    <col min="4840" max="4843" width="13.5703125" style="12" customWidth="1"/>
    <col min="4844" max="4844" width="15.85546875" style="12" customWidth="1"/>
    <col min="4845" max="4845" width="14.28515625" style="12" customWidth="1"/>
    <col min="4846" max="4846" width="16.7109375" style="12" customWidth="1"/>
    <col min="4847" max="4847" width="42" style="12" customWidth="1"/>
    <col min="4848" max="4848" width="25.5703125" style="12" customWidth="1"/>
    <col min="4849" max="4849" width="12.5703125" style="12" customWidth="1"/>
    <col min="4850" max="4850" width="19.42578125" style="12" customWidth="1"/>
    <col min="4851" max="4851" width="26.42578125" style="12" customWidth="1"/>
    <col min="4852" max="4852" width="13.42578125" style="12" customWidth="1"/>
    <col min="4853" max="4854" width="20.7109375" style="12" customWidth="1"/>
    <col min="4855" max="4855" width="18.7109375" style="12" customWidth="1"/>
    <col min="4856" max="4856" width="15" style="12" customWidth="1"/>
    <col min="4857" max="4857" width="13.5703125" style="12" customWidth="1"/>
    <col min="4858" max="4858" width="11.5703125" style="12" customWidth="1"/>
    <col min="4859" max="4859" width="18.5703125" style="12" customWidth="1"/>
    <col min="4860" max="4860" width="12.7109375" style="12" customWidth="1"/>
    <col min="4861" max="4861" width="16.5703125" style="12" customWidth="1"/>
    <col min="4862" max="4862" width="13.140625" style="12" customWidth="1"/>
    <col min="4863" max="4863" width="13.5703125" style="12" customWidth="1"/>
    <col min="4864" max="4864" width="16.5703125" style="12" customWidth="1"/>
    <col min="4865" max="4865" width="14.140625" style="12" customWidth="1"/>
    <col min="4866" max="4866" width="8.140625" style="12" customWidth="1"/>
    <col min="4867" max="4868" width="14.140625" style="12" customWidth="1"/>
    <col min="4869" max="4869" width="18.28515625" style="12" customWidth="1"/>
    <col min="4870" max="4870" width="52.7109375" style="12" customWidth="1"/>
    <col min="4871" max="4872" width="14.140625" style="12" customWidth="1"/>
    <col min="4873" max="4874" width="18.28515625" style="12" customWidth="1"/>
    <col min="4875" max="4875" width="15.7109375" style="12" customWidth="1"/>
    <col min="4876" max="4876" width="13.85546875" style="12" customWidth="1"/>
    <col min="4877" max="4877" width="15.5703125" style="12" customWidth="1"/>
    <col min="4878" max="4878" width="10.5703125" style="12" customWidth="1"/>
    <col min="4879" max="4879" width="10.7109375" style="12" customWidth="1"/>
    <col min="4880" max="5088" width="11.7109375" style="12"/>
    <col min="5089" max="5090" width="4.28515625" style="12" customWidth="1"/>
    <col min="5091" max="5091" width="20.140625" style="12" customWidth="1"/>
    <col min="5092" max="5092" width="16.42578125" style="12" customWidth="1"/>
    <col min="5093" max="5095" width="17" style="12" customWidth="1"/>
    <col min="5096" max="5099" width="13.5703125" style="12" customWidth="1"/>
    <col min="5100" max="5100" width="15.85546875" style="12" customWidth="1"/>
    <col min="5101" max="5101" width="14.28515625" style="12" customWidth="1"/>
    <col min="5102" max="5102" width="16.7109375" style="12" customWidth="1"/>
    <col min="5103" max="5103" width="42" style="12" customWidth="1"/>
    <col min="5104" max="5104" width="25.5703125" style="12" customWidth="1"/>
    <col min="5105" max="5105" width="12.5703125" style="12" customWidth="1"/>
    <col min="5106" max="5106" width="19.42578125" style="12" customWidth="1"/>
    <col min="5107" max="5107" width="26.42578125" style="12" customWidth="1"/>
    <col min="5108" max="5108" width="13.42578125" style="12" customWidth="1"/>
    <col min="5109" max="5110" width="20.7109375" style="12" customWidth="1"/>
    <col min="5111" max="5111" width="18.7109375" style="12" customWidth="1"/>
    <col min="5112" max="5112" width="15" style="12" customWidth="1"/>
    <col min="5113" max="5113" width="13.5703125" style="12" customWidth="1"/>
    <col min="5114" max="5114" width="11.5703125" style="12" customWidth="1"/>
    <col min="5115" max="5115" width="18.5703125" style="12" customWidth="1"/>
    <col min="5116" max="5116" width="12.7109375" style="12" customWidth="1"/>
    <col min="5117" max="5117" width="16.5703125" style="12" customWidth="1"/>
    <col min="5118" max="5118" width="13.140625" style="12" customWidth="1"/>
    <col min="5119" max="5119" width="13.5703125" style="12" customWidth="1"/>
    <col min="5120" max="5120" width="16.5703125" style="12" customWidth="1"/>
    <col min="5121" max="5121" width="14.140625" style="12" customWidth="1"/>
    <col min="5122" max="5122" width="8.140625" style="12" customWidth="1"/>
    <col min="5123" max="5124" width="14.140625" style="12" customWidth="1"/>
    <col min="5125" max="5125" width="18.28515625" style="12" customWidth="1"/>
    <col min="5126" max="5126" width="52.7109375" style="12" customWidth="1"/>
    <col min="5127" max="5128" width="14.140625" style="12" customWidth="1"/>
    <col min="5129" max="5130" width="18.28515625" style="12" customWidth="1"/>
    <col min="5131" max="5131" width="15.7109375" style="12" customWidth="1"/>
    <col min="5132" max="5132" width="13.85546875" style="12" customWidth="1"/>
    <col min="5133" max="5133" width="15.5703125" style="12" customWidth="1"/>
    <col min="5134" max="5134" width="10.5703125" style="12" customWidth="1"/>
    <col min="5135" max="5135" width="10.7109375" style="12" customWidth="1"/>
    <col min="5136" max="5344" width="11.7109375" style="12"/>
    <col min="5345" max="5346" width="4.28515625" style="12" customWidth="1"/>
    <col min="5347" max="5347" width="20.140625" style="12" customWidth="1"/>
    <col min="5348" max="5348" width="16.42578125" style="12" customWidth="1"/>
    <col min="5349" max="5351" width="17" style="12" customWidth="1"/>
    <col min="5352" max="5355" width="13.5703125" style="12" customWidth="1"/>
    <col min="5356" max="5356" width="15.85546875" style="12" customWidth="1"/>
    <col min="5357" max="5357" width="14.28515625" style="12" customWidth="1"/>
    <col min="5358" max="5358" width="16.7109375" style="12" customWidth="1"/>
    <col min="5359" max="5359" width="42" style="12" customWidth="1"/>
    <col min="5360" max="5360" width="25.5703125" style="12" customWidth="1"/>
    <col min="5361" max="5361" width="12.5703125" style="12" customWidth="1"/>
    <col min="5362" max="5362" width="19.42578125" style="12" customWidth="1"/>
    <col min="5363" max="5363" width="26.42578125" style="12" customWidth="1"/>
    <col min="5364" max="5364" width="13.42578125" style="12" customWidth="1"/>
    <col min="5365" max="5366" width="20.7109375" style="12" customWidth="1"/>
    <col min="5367" max="5367" width="18.7109375" style="12" customWidth="1"/>
    <col min="5368" max="5368" width="15" style="12" customWidth="1"/>
    <col min="5369" max="5369" width="13.5703125" style="12" customWidth="1"/>
    <col min="5370" max="5370" width="11.5703125" style="12" customWidth="1"/>
    <col min="5371" max="5371" width="18.5703125" style="12" customWidth="1"/>
    <col min="5372" max="5372" width="12.7109375" style="12" customWidth="1"/>
    <col min="5373" max="5373" width="16.5703125" style="12" customWidth="1"/>
    <col min="5374" max="5374" width="13.140625" style="12" customWidth="1"/>
    <col min="5375" max="5375" width="13.5703125" style="12" customWidth="1"/>
    <col min="5376" max="5376" width="16.5703125" style="12" customWidth="1"/>
    <col min="5377" max="5377" width="14.140625" style="12" customWidth="1"/>
    <col min="5378" max="5378" width="8.140625" style="12" customWidth="1"/>
    <col min="5379" max="5380" width="14.140625" style="12" customWidth="1"/>
    <col min="5381" max="5381" width="18.28515625" style="12" customWidth="1"/>
    <col min="5382" max="5382" width="52.7109375" style="12" customWidth="1"/>
    <col min="5383" max="5384" width="14.140625" style="12" customWidth="1"/>
    <col min="5385" max="5386" width="18.28515625" style="12" customWidth="1"/>
    <col min="5387" max="5387" width="15.7109375" style="12" customWidth="1"/>
    <col min="5388" max="5388" width="13.85546875" style="12" customWidth="1"/>
    <col min="5389" max="5389" width="15.5703125" style="12" customWidth="1"/>
    <col min="5390" max="5390" width="10.5703125" style="12" customWidth="1"/>
    <col min="5391" max="5391" width="10.7109375" style="12" customWidth="1"/>
    <col min="5392" max="5600" width="11.7109375" style="12"/>
    <col min="5601" max="5602" width="4.28515625" style="12" customWidth="1"/>
    <col min="5603" max="5603" width="20.140625" style="12" customWidth="1"/>
    <col min="5604" max="5604" width="16.42578125" style="12" customWidth="1"/>
    <col min="5605" max="5607" width="17" style="12" customWidth="1"/>
    <col min="5608" max="5611" width="13.5703125" style="12" customWidth="1"/>
    <col min="5612" max="5612" width="15.85546875" style="12" customWidth="1"/>
    <col min="5613" max="5613" width="14.28515625" style="12" customWidth="1"/>
    <col min="5614" max="5614" width="16.7109375" style="12" customWidth="1"/>
    <col min="5615" max="5615" width="42" style="12" customWidth="1"/>
    <col min="5616" max="5616" width="25.5703125" style="12" customWidth="1"/>
    <col min="5617" max="5617" width="12.5703125" style="12" customWidth="1"/>
    <col min="5618" max="5618" width="19.42578125" style="12" customWidth="1"/>
    <col min="5619" max="5619" width="26.42578125" style="12" customWidth="1"/>
    <col min="5620" max="5620" width="13.42578125" style="12" customWidth="1"/>
    <col min="5621" max="5622" width="20.7109375" style="12" customWidth="1"/>
    <col min="5623" max="5623" width="18.7109375" style="12" customWidth="1"/>
    <col min="5624" max="5624" width="15" style="12" customWidth="1"/>
    <col min="5625" max="5625" width="13.5703125" style="12" customWidth="1"/>
    <col min="5626" max="5626" width="11.5703125" style="12" customWidth="1"/>
    <col min="5627" max="5627" width="18.5703125" style="12" customWidth="1"/>
    <col min="5628" max="5628" width="12.7109375" style="12" customWidth="1"/>
    <col min="5629" max="5629" width="16.5703125" style="12" customWidth="1"/>
    <col min="5630" max="5630" width="13.140625" style="12" customWidth="1"/>
    <col min="5631" max="5631" width="13.5703125" style="12" customWidth="1"/>
    <col min="5632" max="5632" width="16.5703125" style="12" customWidth="1"/>
    <col min="5633" max="5633" width="14.140625" style="12" customWidth="1"/>
    <col min="5634" max="5634" width="8.140625" style="12" customWidth="1"/>
    <col min="5635" max="5636" width="14.140625" style="12" customWidth="1"/>
    <col min="5637" max="5637" width="18.28515625" style="12" customWidth="1"/>
    <col min="5638" max="5638" width="52.7109375" style="12" customWidth="1"/>
    <col min="5639" max="5640" width="14.140625" style="12" customWidth="1"/>
    <col min="5641" max="5642" width="18.28515625" style="12" customWidth="1"/>
    <col min="5643" max="5643" width="15.7109375" style="12" customWidth="1"/>
    <col min="5644" max="5644" width="13.85546875" style="12" customWidth="1"/>
    <col min="5645" max="5645" width="15.5703125" style="12" customWidth="1"/>
    <col min="5646" max="5646" width="10.5703125" style="12" customWidth="1"/>
    <col min="5647" max="5647" width="10.7109375" style="12" customWidth="1"/>
    <col min="5648" max="5856" width="11.7109375" style="12"/>
    <col min="5857" max="5858" width="4.28515625" style="12" customWidth="1"/>
    <col min="5859" max="5859" width="20.140625" style="12" customWidth="1"/>
    <col min="5860" max="5860" width="16.42578125" style="12" customWidth="1"/>
    <col min="5861" max="5863" width="17" style="12" customWidth="1"/>
    <col min="5864" max="5867" width="13.5703125" style="12" customWidth="1"/>
    <col min="5868" max="5868" width="15.85546875" style="12" customWidth="1"/>
    <col min="5869" max="5869" width="14.28515625" style="12" customWidth="1"/>
    <col min="5870" max="5870" width="16.7109375" style="12" customWidth="1"/>
    <col min="5871" max="5871" width="42" style="12" customWidth="1"/>
    <col min="5872" max="5872" width="25.5703125" style="12" customWidth="1"/>
    <col min="5873" max="5873" width="12.5703125" style="12" customWidth="1"/>
    <col min="5874" max="5874" width="19.42578125" style="12" customWidth="1"/>
    <col min="5875" max="5875" width="26.42578125" style="12" customWidth="1"/>
    <col min="5876" max="5876" width="13.42578125" style="12" customWidth="1"/>
    <col min="5877" max="5878" width="20.7109375" style="12" customWidth="1"/>
    <col min="5879" max="5879" width="18.7109375" style="12" customWidth="1"/>
    <col min="5880" max="5880" width="15" style="12" customWidth="1"/>
    <col min="5881" max="5881" width="13.5703125" style="12" customWidth="1"/>
    <col min="5882" max="5882" width="11.5703125" style="12" customWidth="1"/>
    <col min="5883" max="5883" width="18.5703125" style="12" customWidth="1"/>
    <col min="5884" max="5884" width="12.7109375" style="12" customWidth="1"/>
    <col min="5885" max="5885" width="16.5703125" style="12" customWidth="1"/>
    <col min="5886" max="5886" width="13.140625" style="12" customWidth="1"/>
    <col min="5887" max="5887" width="13.5703125" style="12" customWidth="1"/>
    <col min="5888" max="5888" width="16.5703125" style="12" customWidth="1"/>
    <col min="5889" max="5889" width="14.140625" style="12" customWidth="1"/>
    <col min="5890" max="5890" width="8.140625" style="12" customWidth="1"/>
    <col min="5891" max="5892" width="14.140625" style="12" customWidth="1"/>
    <col min="5893" max="5893" width="18.28515625" style="12" customWidth="1"/>
    <col min="5894" max="5894" width="52.7109375" style="12" customWidth="1"/>
    <col min="5895" max="5896" width="14.140625" style="12" customWidth="1"/>
    <col min="5897" max="5898" width="18.28515625" style="12" customWidth="1"/>
    <col min="5899" max="5899" width="15.7109375" style="12" customWidth="1"/>
    <col min="5900" max="5900" width="13.85546875" style="12" customWidth="1"/>
    <col min="5901" max="5901" width="15.5703125" style="12" customWidth="1"/>
    <col min="5902" max="5902" width="10.5703125" style="12" customWidth="1"/>
    <col min="5903" max="5903" width="10.7109375" style="12" customWidth="1"/>
    <col min="5904" max="6112" width="11.7109375" style="12"/>
    <col min="6113" max="6114" width="4.28515625" style="12" customWidth="1"/>
    <col min="6115" max="6115" width="20.140625" style="12" customWidth="1"/>
    <col min="6116" max="6116" width="16.42578125" style="12" customWidth="1"/>
    <col min="6117" max="6119" width="17" style="12" customWidth="1"/>
    <col min="6120" max="6123" width="13.5703125" style="12" customWidth="1"/>
    <col min="6124" max="6124" width="15.85546875" style="12" customWidth="1"/>
    <col min="6125" max="6125" width="14.28515625" style="12" customWidth="1"/>
    <col min="6126" max="6126" width="16.7109375" style="12" customWidth="1"/>
    <col min="6127" max="6127" width="42" style="12" customWidth="1"/>
    <col min="6128" max="6128" width="25.5703125" style="12" customWidth="1"/>
    <col min="6129" max="6129" width="12.5703125" style="12" customWidth="1"/>
    <col min="6130" max="6130" width="19.42578125" style="12" customWidth="1"/>
    <col min="6131" max="6131" width="26.42578125" style="12" customWidth="1"/>
    <col min="6132" max="6132" width="13.42578125" style="12" customWidth="1"/>
    <col min="6133" max="6134" width="20.7109375" style="12" customWidth="1"/>
    <col min="6135" max="6135" width="18.7109375" style="12" customWidth="1"/>
    <col min="6136" max="6136" width="15" style="12" customWidth="1"/>
    <col min="6137" max="6137" width="13.5703125" style="12" customWidth="1"/>
    <col min="6138" max="6138" width="11.5703125" style="12" customWidth="1"/>
    <col min="6139" max="6139" width="18.5703125" style="12" customWidth="1"/>
    <col min="6140" max="6140" width="12.7109375" style="12" customWidth="1"/>
    <col min="6141" max="6141" width="16.5703125" style="12" customWidth="1"/>
    <col min="6142" max="6142" width="13.140625" style="12" customWidth="1"/>
    <col min="6143" max="6143" width="13.5703125" style="12" customWidth="1"/>
    <col min="6144" max="6144" width="16.5703125" style="12" customWidth="1"/>
    <col min="6145" max="6145" width="14.140625" style="12" customWidth="1"/>
    <col min="6146" max="6146" width="8.140625" style="12" customWidth="1"/>
    <col min="6147" max="6148" width="14.140625" style="12" customWidth="1"/>
    <col min="6149" max="6149" width="18.28515625" style="12" customWidth="1"/>
    <col min="6150" max="6150" width="52.7109375" style="12" customWidth="1"/>
    <col min="6151" max="6152" width="14.140625" style="12" customWidth="1"/>
    <col min="6153" max="6154" width="18.28515625" style="12" customWidth="1"/>
    <col min="6155" max="6155" width="15.7109375" style="12" customWidth="1"/>
    <col min="6156" max="6156" width="13.85546875" style="12" customWidth="1"/>
    <col min="6157" max="6157" width="15.5703125" style="12" customWidth="1"/>
    <col min="6158" max="6158" width="10.5703125" style="12" customWidth="1"/>
    <col min="6159" max="6159" width="10.7109375" style="12" customWidth="1"/>
    <col min="6160" max="6368" width="11.7109375" style="12"/>
    <col min="6369" max="6370" width="4.28515625" style="12" customWidth="1"/>
    <col min="6371" max="6371" width="20.140625" style="12" customWidth="1"/>
    <col min="6372" max="6372" width="16.42578125" style="12" customWidth="1"/>
    <col min="6373" max="6375" width="17" style="12" customWidth="1"/>
    <col min="6376" max="6379" width="13.5703125" style="12" customWidth="1"/>
    <col min="6380" max="6380" width="15.85546875" style="12" customWidth="1"/>
    <col min="6381" max="6381" width="14.28515625" style="12" customWidth="1"/>
    <col min="6382" max="6382" width="16.7109375" style="12" customWidth="1"/>
    <col min="6383" max="6383" width="42" style="12" customWidth="1"/>
    <col min="6384" max="6384" width="25.5703125" style="12" customWidth="1"/>
    <col min="6385" max="6385" width="12.5703125" style="12" customWidth="1"/>
    <col min="6386" max="6386" width="19.42578125" style="12" customWidth="1"/>
    <col min="6387" max="6387" width="26.42578125" style="12" customWidth="1"/>
    <col min="6388" max="6388" width="13.42578125" style="12" customWidth="1"/>
    <col min="6389" max="6390" width="20.7109375" style="12" customWidth="1"/>
    <col min="6391" max="6391" width="18.7109375" style="12" customWidth="1"/>
    <col min="6392" max="6392" width="15" style="12" customWidth="1"/>
    <col min="6393" max="6393" width="13.5703125" style="12" customWidth="1"/>
    <col min="6394" max="6394" width="11.5703125" style="12" customWidth="1"/>
    <col min="6395" max="6395" width="18.5703125" style="12" customWidth="1"/>
    <col min="6396" max="6396" width="12.7109375" style="12" customWidth="1"/>
    <col min="6397" max="6397" width="16.5703125" style="12" customWidth="1"/>
    <col min="6398" max="6398" width="13.140625" style="12" customWidth="1"/>
    <col min="6399" max="6399" width="13.5703125" style="12" customWidth="1"/>
    <col min="6400" max="6400" width="16.5703125" style="12" customWidth="1"/>
    <col min="6401" max="6401" width="14.140625" style="12" customWidth="1"/>
    <col min="6402" max="6402" width="8.140625" style="12" customWidth="1"/>
    <col min="6403" max="6404" width="14.140625" style="12" customWidth="1"/>
    <col min="6405" max="6405" width="18.28515625" style="12" customWidth="1"/>
    <col min="6406" max="6406" width="52.7109375" style="12" customWidth="1"/>
    <col min="6407" max="6408" width="14.140625" style="12" customWidth="1"/>
    <col min="6409" max="6410" width="18.28515625" style="12" customWidth="1"/>
    <col min="6411" max="6411" width="15.7109375" style="12" customWidth="1"/>
    <col min="6412" max="6412" width="13.85546875" style="12" customWidth="1"/>
    <col min="6413" max="6413" width="15.5703125" style="12" customWidth="1"/>
    <col min="6414" max="6414" width="10.5703125" style="12" customWidth="1"/>
    <col min="6415" max="6415" width="10.7109375" style="12" customWidth="1"/>
    <col min="6416" max="6624" width="11.7109375" style="12"/>
    <col min="6625" max="6626" width="4.28515625" style="12" customWidth="1"/>
    <col min="6627" max="6627" width="20.140625" style="12" customWidth="1"/>
    <col min="6628" max="6628" width="16.42578125" style="12" customWidth="1"/>
    <col min="6629" max="6631" width="17" style="12" customWidth="1"/>
    <col min="6632" max="6635" width="13.5703125" style="12" customWidth="1"/>
    <col min="6636" max="6636" width="15.85546875" style="12" customWidth="1"/>
    <col min="6637" max="6637" width="14.28515625" style="12" customWidth="1"/>
    <col min="6638" max="6638" width="16.7109375" style="12" customWidth="1"/>
    <col min="6639" max="6639" width="42" style="12" customWidth="1"/>
    <col min="6640" max="6640" width="25.5703125" style="12" customWidth="1"/>
    <col min="6641" max="6641" width="12.5703125" style="12" customWidth="1"/>
    <col min="6642" max="6642" width="19.42578125" style="12" customWidth="1"/>
    <col min="6643" max="6643" width="26.42578125" style="12" customWidth="1"/>
    <col min="6644" max="6644" width="13.42578125" style="12" customWidth="1"/>
    <col min="6645" max="6646" width="20.7109375" style="12" customWidth="1"/>
    <col min="6647" max="6647" width="18.7109375" style="12" customWidth="1"/>
    <col min="6648" max="6648" width="15" style="12" customWidth="1"/>
    <col min="6649" max="6649" width="13.5703125" style="12" customWidth="1"/>
    <col min="6650" max="6650" width="11.5703125" style="12" customWidth="1"/>
    <col min="6651" max="6651" width="18.5703125" style="12" customWidth="1"/>
    <col min="6652" max="6652" width="12.7109375" style="12" customWidth="1"/>
    <col min="6653" max="6653" width="16.5703125" style="12" customWidth="1"/>
    <col min="6654" max="6654" width="13.140625" style="12" customWidth="1"/>
    <col min="6655" max="6655" width="13.5703125" style="12" customWidth="1"/>
    <col min="6656" max="6656" width="16.5703125" style="12" customWidth="1"/>
    <col min="6657" max="6657" width="14.140625" style="12" customWidth="1"/>
    <col min="6658" max="6658" width="8.140625" style="12" customWidth="1"/>
    <col min="6659" max="6660" width="14.140625" style="12" customWidth="1"/>
    <col min="6661" max="6661" width="18.28515625" style="12" customWidth="1"/>
    <col min="6662" max="6662" width="52.7109375" style="12" customWidth="1"/>
    <col min="6663" max="6664" width="14.140625" style="12" customWidth="1"/>
    <col min="6665" max="6666" width="18.28515625" style="12" customWidth="1"/>
    <col min="6667" max="6667" width="15.7109375" style="12" customWidth="1"/>
    <col min="6668" max="6668" width="13.85546875" style="12" customWidth="1"/>
    <col min="6669" max="6669" width="15.5703125" style="12" customWidth="1"/>
    <col min="6670" max="6670" width="10.5703125" style="12" customWidth="1"/>
    <col min="6671" max="6671" width="10.7109375" style="12" customWidth="1"/>
    <col min="6672" max="6880" width="11.7109375" style="12"/>
    <col min="6881" max="6882" width="4.28515625" style="12" customWidth="1"/>
    <col min="6883" max="6883" width="20.140625" style="12" customWidth="1"/>
    <col min="6884" max="6884" width="16.42578125" style="12" customWidth="1"/>
    <col min="6885" max="6887" width="17" style="12" customWidth="1"/>
    <col min="6888" max="6891" width="13.5703125" style="12" customWidth="1"/>
    <col min="6892" max="6892" width="15.85546875" style="12" customWidth="1"/>
    <col min="6893" max="6893" width="14.28515625" style="12" customWidth="1"/>
    <col min="6894" max="6894" width="16.7109375" style="12" customWidth="1"/>
    <col min="6895" max="6895" width="42" style="12" customWidth="1"/>
    <col min="6896" max="6896" width="25.5703125" style="12" customWidth="1"/>
    <col min="6897" max="6897" width="12.5703125" style="12" customWidth="1"/>
    <col min="6898" max="6898" width="19.42578125" style="12" customWidth="1"/>
    <col min="6899" max="6899" width="26.42578125" style="12" customWidth="1"/>
    <col min="6900" max="6900" width="13.42578125" style="12" customWidth="1"/>
    <col min="6901" max="6902" width="20.7109375" style="12" customWidth="1"/>
    <col min="6903" max="6903" width="18.7109375" style="12" customWidth="1"/>
    <col min="6904" max="6904" width="15" style="12" customWidth="1"/>
    <col min="6905" max="6905" width="13.5703125" style="12" customWidth="1"/>
    <col min="6906" max="6906" width="11.5703125" style="12" customWidth="1"/>
    <col min="6907" max="6907" width="18.5703125" style="12" customWidth="1"/>
    <col min="6908" max="6908" width="12.7109375" style="12" customWidth="1"/>
    <col min="6909" max="6909" width="16.5703125" style="12" customWidth="1"/>
    <col min="6910" max="6910" width="13.140625" style="12" customWidth="1"/>
    <col min="6911" max="6911" width="13.5703125" style="12" customWidth="1"/>
    <col min="6912" max="6912" width="16.5703125" style="12" customWidth="1"/>
    <col min="6913" max="6913" width="14.140625" style="12" customWidth="1"/>
    <col min="6914" max="6914" width="8.140625" style="12" customWidth="1"/>
    <col min="6915" max="6916" width="14.140625" style="12" customWidth="1"/>
    <col min="6917" max="6917" width="18.28515625" style="12" customWidth="1"/>
    <col min="6918" max="6918" width="52.7109375" style="12" customWidth="1"/>
    <col min="6919" max="6920" width="14.140625" style="12" customWidth="1"/>
    <col min="6921" max="6922" width="18.28515625" style="12" customWidth="1"/>
    <col min="6923" max="6923" width="15.7109375" style="12" customWidth="1"/>
    <col min="6924" max="6924" width="13.85546875" style="12" customWidth="1"/>
    <col min="6925" max="6925" width="15.5703125" style="12" customWidth="1"/>
    <col min="6926" max="6926" width="10.5703125" style="12" customWidth="1"/>
    <col min="6927" max="6927" width="10.7109375" style="12" customWidth="1"/>
    <col min="6928" max="7136" width="11.7109375" style="12"/>
    <col min="7137" max="7138" width="4.28515625" style="12" customWidth="1"/>
    <col min="7139" max="7139" width="20.140625" style="12" customWidth="1"/>
    <col min="7140" max="7140" width="16.42578125" style="12" customWidth="1"/>
    <col min="7141" max="7143" width="17" style="12" customWidth="1"/>
    <col min="7144" max="7147" width="13.5703125" style="12" customWidth="1"/>
    <col min="7148" max="7148" width="15.85546875" style="12" customWidth="1"/>
    <col min="7149" max="7149" width="14.28515625" style="12" customWidth="1"/>
    <col min="7150" max="7150" width="16.7109375" style="12" customWidth="1"/>
    <col min="7151" max="7151" width="42" style="12" customWidth="1"/>
    <col min="7152" max="7152" width="25.5703125" style="12" customWidth="1"/>
    <col min="7153" max="7153" width="12.5703125" style="12" customWidth="1"/>
    <col min="7154" max="7154" width="19.42578125" style="12" customWidth="1"/>
    <col min="7155" max="7155" width="26.42578125" style="12" customWidth="1"/>
    <col min="7156" max="7156" width="13.42578125" style="12" customWidth="1"/>
    <col min="7157" max="7158" width="20.7109375" style="12" customWidth="1"/>
    <col min="7159" max="7159" width="18.7109375" style="12" customWidth="1"/>
    <col min="7160" max="7160" width="15" style="12" customWidth="1"/>
    <col min="7161" max="7161" width="13.5703125" style="12" customWidth="1"/>
    <col min="7162" max="7162" width="11.5703125" style="12" customWidth="1"/>
    <col min="7163" max="7163" width="18.5703125" style="12" customWidth="1"/>
    <col min="7164" max="7164" width="12.7109375" style="12" customWidth="1"/>
    <col min="7165" max="7165" width="16.5703125" style="12" customWidth="1"/>
    <col min="7166" max="7166" width="13.140625" style="12" customWidth="1"/>
    <col min="7167" max="7167" width="13.5703125" style="12" customWidth="1"/>
    <col min="7168" max="7168" width="16.5703125" style="12" customWidth="1"/>
    <col min="7169" max="7169" width="14.140625" style="12" customWidth="1"/>
    <col min="7170" max="7170" width="8.140625" style="12" customWidth="1"/>
    <col min="7171" max="7172" width="14.140625" style="12" customWidth="1"/>
    <col min="7173" max="7173" width="18.28515625" style="12" customWidth="1"/>
    <col min="7174" max="7174" width="52.7109375" style="12" customWidth="1"/>
    <col min="7175" max="7176" width="14.140625" style="12" customWidth="1"/>
    <col min="7177" max="7178" width="18.28515625" style="12" customWidth="1"/>
    <col min="7179" max="7179" width="15.7109375" style="12" customWidth="1"/>
    <col min="7180" max="7180" width="13.85546875" style="12" customWidth="1"/>
    <col min="7181" max="7181" width="15.5703125" style="12" customWidth="1"/>
    <col min="7182" max="7182" width="10.5703125" style="12" customWidth="1"/>
    <col min="7183" max="7183" width="10.7109375" style="12" customWidth="1"/>
    <col min="7184" max="7392" width="11.7109375" style="12"/>
    <col min="7393" max="7394" width="4.28515625" style="12" customWidth="1"/>
    <col min="7395" max="7395" width="20.140625" style="12" customWidth="1"/>
    <col min="7396" max="7396" width="16.42578125" style="12" customWidth="1"/>
    <col min="7397" max="7399" width="17" style="12" customWidth="1"/>
    <col min="7400" max="7403" width="13.5703125" style="12" customWidth="1"/>
    <col min="7404" max="7404" width="15.85546875" style="12" customWidth="1"/>
    <col min="7405" max="7405" width="14.28515625" style="12" customWidth="1"/>
    <col min="7406" max="7406" width="16.7109375" style="12" customWidth="1"/>
    <col min="7407" max="7407" width="42" style="12" customWidth="1"/>
    <col min="7408" max="7408" width="25.5703125" style="12" customWidth="1"/>
    <col min="7409" max="7409" width="12.5703125" style="12" customWidth="1"/>
    <col min="7410" max="7410" width="19.42578125" style="12" customWidth="1"/>
    <col min="7411" max="7411" width="26.42578125" style="12" customWidth="1"/>
    <col min="7412" max="7412" width="13.42578125" style="12" customWidth="1"/>
    <col min="7413" max="7414" width="20.7109375" style="12" customWidth="1"/>
    <col min="7415" max="7415" width="18.7109375" style="12" customWidth="1"/>
    <col min="7416" max="7416" width="15" style="12" customWidth="1"/>
    <col min="7417" max="7417" width="13.5703125" style="12" customWidth="1"/>
    <col min="7418" max="7418" width="11.5703125" style="12" customWidth="1"/>
    <col min="7419" max="7419" width="18.5703125" style="12" customWidth="1"/>
    <col min="7420" max="7420" width="12.7109375" style="12" customWidth="1"/>
    <col min="7421" max="7421" width="16.5703125" style="12" customWidth="1"/>
    <col min="7422" max="7422" width="13.140625" style="12" customWidth="1"/>
    <col min="7423" max="7423" width="13.5703125" style="12" customWidth="1"/>
    <col min="7424" max="7424" width="16.5703125" style="12" customWidth="1"/>
    <col min="7425" max="7425" width="14.140625" style="12" customWidth="1"/>
    <col min="7426" max="7426" width="8.140625" style="12" customWidth="1"/>
    <col min="7427" max="7428" width="14.140625" style="12" customWidth="1"/>
    <col min="7429" max="7429" width="18.28515625" style="12" customWidth="1"/>
    <col min="7430" max="7430" width="52.7109375" style="12" customWidth="1"/>
    <col min="7431" max="7432" width="14.140625" style="12" customWidth="1"/>
    <col min="7433" max="7434" width="18.28515625" style="12" customWidth="1"/>
    <col min="7435" max="7435" width="15.7109375" style="12" customWidth="1"/>
    <col min="7436" max="7436" width="13.85546875" style="12" customWidth="1"/>
    <col min="7437" max="7437" width="15.5703125" style="12" customWidth="1"/>
    <col min="7438" max="7438" width="10.5703125" style="12" customWidth="1"/>
    <col min="7439" max="7439" width="10.7109375" style="12" customWidth="1"/>
    <col min="7440" max="7648" width="11.7109375" style="12"/>
    <col min="7649" max="7650" width="4.28515625" style="12" customWidth="1"/>
    <col min="7651" max="7651" width="20.140625" style="12" customWidth="1"/>
    <col min="7652" max="7652" width="16.42578125" style="12" customWidth="1"/>
    <col min="7653" max="7655" width="17" style="12" customWidth="1"/>
    <col min="7656" max="7659" width="13.5703125" style="12" customWidth="1"/>
    <col min="7660" max="7660" width="15.85546875" style="12" customWidth="1"/>
    <col min="7661" max="7661" width="14.28515625" style="12" customWidth="1"/>
    <col min="7662" max="7662" width="16.7109375" style="12" customWidth="1"/>
    <col min="7663" max="7663" width="42" style="12" customWidth="1"/>
    <col min="7664" max="7664" width="25.5703125" style="12" customWidth="1"/>
    <col min="7665" max="7665" width="12.5703125" style="12" customWidth="1"/>
    <col min="7666" max="7666" width="19.42578125" style="12" customWidth="1"/>
    <col min="7667" max="7667" width="26.42578125" style="12" customWidth="1"/>
    <col min="7668" max="7668" width="13.42578125" style="12" customWidth="1"/>
    <col min="7669" max="7670" width="20.7109375" style="12" customWidth="1"/>
    <col min="7671" max="7671" width="18.7109375" style="12" customWidth="1"/>
    <col min="7672" max="7672" width="15" style="12" customWidth="1"/>
    <col min="7673" max="7673" width="13.5703125" style="12" customWidth="1"/>
    <col min="7674" max="7674" width="11.5703125" style="12" customWidth="1"/>
    <col min="7675" max="7675" width="18.5703125" style="12" customWidth="1"/>
    <col min="7676" max="7676" width="12.7109375" style="12" customWidth="1"/>
    <col min="7677" max="7677" width="16.5703125" style="12" customWidth="1"/>
    <col min="7678" max="7678" width="13.140625" style="12" customWidth="1"/>
    <col min="7679" max="7679" width="13.5703125" style="12" customWidth="1"/>
    <col min="7680" max="7680" width="16.5703125" style="12" customWidth="1"/>
    <col min="7681" max="7681" width="14.140625" style="12" customWidth="1"/>
    <col min="7682" max="7682" width="8.140625" style="12" customWidth="1"/>
    <col min="7683" max="7684" width="14.140625" style="12" customWidth="1"/>
    <col min="7685" max="7685" width="18.28515625" style="12" customWidth="1"/>
    <col min="7686" max="7686" width="52.7109375" style="12" customWidth="1"/>
    <col min="7687" max="7688" width="14.140625" style="12" customWidth="1"/>
    <col min="7689" max="7690" width="18.28515625" style="12" customWidth="1"/>
    <col min="7691" max="7691" width="15.7109375" style="12" customWidth="1"/>
    <col min="7692" max="7692" width="13.85546875" style="12" customWidth="1"/>
    <col min="7693" max="7693" width="15.5703125" style="12" customWidth="1"/>
    <col min="7694" max="7694" width="10.5703125" style="12" customWidth="1"/>
    <col min="7695" max="7695" width="10.7109375" style="12" customWidth="1"/>
    <col min="7696" max="7904" width="11.7109375" style="12"/>
    <col min="7905" max="7906" width="4.28515625" style="12" customWidth="1"/>
    <col min="7907" max="7907" width="20.140625" style="12" customWidth="1"/>
    <col min="7908" max="7908" width="16.42578125" style="12" customWidth="1"/>
    <col min="7909" max="7911" width="17" style="12" customWidth="1"/>
    <col min="7912" max="7915" width="13.5703125" style="12" customWidth="1"/>
    <col min="7916" max="7916" width="15.85546875" style="12" customWidth="1"/>
    <col min="7917" max="7917" width="14.28515625" style="12" customWidth="1"/>
    <col min="7918" max="7918" width="16.7109375" style="12" customWidth="1"/>
    <col min="7919" max="7919" width="42" style="12" customWidth="1"/>
    <col min="7920" max="7920" width="25.5703125" style="12" customWidth="1"/>
    <col min="7921" max="7921" width="12.5703125" style="12" customWidth="1"/>
    <col min="7922" max="7922" width="19.42578125" style="12" customWidth="1"/>
    <col min="7923" max="7923" width="26.42578125" style="12" customWidth="1"/>
    <col min="7924" max="7924" width="13.42578125" style="12" customWidth="1"/>
    <col min="7925" max="7926" width="20.7109375" style="12" customWidth="1"/>
    <col min="7927" max="7927" width="18.7109375" style="12" customWidth="1"/>
    <col min="7928" max="7928" width="15" style="12" customWidth="1"/>
    <col min="7929" max="7929" width="13.5703125" style="12" customWidth="1"/>
    <col min="7930" max="7930" width="11.5703125" style="12" customWidth="1"/>
    <col min="7931" max="7931" width="18.5703125" style="12" customWidth="1"/>
    <col min="7932" max="7932" width="12.7109375" style="12" customWidth="1"/>
    <col min="7933" max="7933" width="16.5703125" style="12" customWidth="1"/>
    <col min="7934" max="7934" width="13.140625" style="12" customWidth="1"/>
    <col min="7935" max="7935" width="13.5703125" style="12" customWidth="1"/>
    <col min="7936" max="7936" width="16.5703125" style="12" customWidth="1"/>
    <col min="7937" max="7937" width="14.140625" style="12" customWidth="1"/>
    <col min="7938" max="7938" width="8.140625" style="12" customWidth="1"/>
    <col min="7939" max="7940" width="14.140625" style="12" customWidth="1"/>
    <col min="7941" max="7941" width="18.28515625" style="12" customWidth="1"/>
    <col min="7942" max="7942" width="52.7109375" style="12" customWidth="1"/>
    <col min="7943" max="7944" width="14.140625" style="12" customWidth="1"/>
    <col min="7945" max="7946" width="18.28515625" style="12" customWidth="1"/>
    <col min="7947" max="7947" width="15.7109375" style="12" customWidth="1"/>
    <col min="7948" max="7948" width="13.85546875" style="12" customWidth="1"/>
    <col min="7949" max="7949" width="15.5703125" style="12" customWidth="1"/>
    <col min="7950" max="7950" width="10.5703125" style="12" customWidth="1"/>
    <col min="7951" max="7951" width="10.7109375" style="12" customWidth="1"/>
    <col min="7952" max="8160" width="11.7109375" style="12"/>
    <col min="8161" max="8162" width="4.28515625" style="12" customWidth="1"/>
    <col min="8163" max="8163" width="20.140625" style="12" customWidth="1"/>
    <col min="8164" max="8164" width="16.42578125" style="12" customWidth="1"/>
    <col min="8165" max="8167" width="17" style="12" customWidth="1"/>
    <col min="8168" max="8171" width="13.5703125" style="12" customWidth="1"/>
    <col min="8172" max="8172" width="15.85546875" style="12" customWidth="1"/>
    <col min="8173" max="8173" width="14.28515625" style="12" customWidth="1"/>
    <col min="8174" max="8174" width="16.7109375" style="12" customWidth="1"/>
    <col min="8175" max="8175" width="42" style="12" customWidth="1"/>
    <col min="8176" max="8176" width="25.5703125" style="12" customWidth="1"/>
    <col min="8177" max="8177" width="12.5703125" style="12" customWidth="1"/>
    <col min="8178" max="8178" width="19.42578125" style="12" customWidth="1"/>
    <col min="8179" max="8179" width="26.42578125" style="12" customWidth="1"/>
    <col min="8180" max="8180" width="13.42578125" style="12" customWidth="1"/>
    <col min="8181" max="8182" width="20.7109375" style="12" customWidth="1"/>
    <col min="8183" max="8183" width="18.7109375" style="12" customWidth="1"/>
    <col min="8184" max="8184" width="15" style="12" customWidth="1"/>
    <col min="8185" max="8185" width="13.5703125" style="12" customWidth="1"/>
    <col min="8186" max="8186" width="11.5703125" style="12" customWidth="1"/>
    <col min="8187" max="8187" width="18.5703125" style="12" customWidth="1"/>
    <col min="8188" max="8188" width="12.7109375" style="12" customWidth="1"/>
    <col min="8189" max="8189" width="16.5703125" style="12" customWidth="1"/>
    <col min="8190" max="8190" width="13.140625" style="12" customWidth="1"/>
    <col min="8191" max="8191" width="13.5703125" style="12" customWidth="1"/>
    <col min="8192" max="8192" width="16.5703125" style="12" customWidth="1"/>
    <col min="8193" max="8193" width="14.140625" style="12" customWidth="1"/>
    <col min="8194" max="8194" width="8.140625" style="12" customWidth="1"/>
    <col min="8195" max="8196" width="14.140625" style="12" customWidth="1"/>
    <col min="8197" max="8197" width="18.28515625" style="12" customWidth="1"/>
    <col min="8198" max="8198" width="52.7109375" style="12" customWidth="1"/>
    <col min="8199" max="8200" width="14.140625" style="12" customWidth="1"/>
    <col min="8201" max="8202" width="18.28515625" style="12" customWidth="1"/>
    <col min="8203" max="8203" width="15.7109375" style="12" customWidth="1"/>
    <col min="8204" max="8204" width="13.85546875" style="12" customWidth="1"/>
    <col min="8205" max="8205" width="15.5703125" style="12" customWidth="1"/>
    <col min="8206" max="8206" width="10.5703125" style="12" customWidth="1"/>
    <col min="8207" max="8207" width="10.7109375" style="12" customWidth="1"/>
    <col min="8208" max="8416" width="11.7109375" style="12"/>
    <col min="8417" max="8418" width="4.28515625" style="12" customWidth="1"/>
    <col min="8419" max="8419" width="20.140625" style="12" customWidth="1"/>
    <col min="8420" max="8420" width="16.42578125" style="12" customWidth="1"/>
    <col min="8421" max="8423" width="17" style="12" customWidth="1"/>
    <col min="8424" max="8427" width="13.5703125" style="12" customWidth="1"/>
    <col min="8428" max="8428" width="15.85546875" style="12" customWidth="1"/>
    <col min="8429" max="8429" width="14.28515625" style="12" customWidth="1"/>
    <col min="8430" max="8430" width="16.7109375" style="12" customWidth="1"/>
    <col min="8431" max="8431" width="42" style="12" customWidth="1"/>
    <col min="8432" max="8432" width="25.5703125" style="12" customWidth="1"/>
    <col min="8433" max="8433" width="12.5703125" style="12" customWidth="1"/>
    <col min="8434" max="8434" width="19.42578125" style="12" customWidth="1"/>
    <col min="8435" max="8435" width="26.42578125" style="12" customWidth="1"/>
    <col min="8436" max="8436" width="13.42578125" style="12" customWidth="1"/>
    <col min="8437" max="8438" width="20.7109375" style="12" customWidth="1"/>
    <col min="8439" max="8439" width="18.7109375" style="12" customWidth="1"/>
    <col min="8440" max="8440" width="15" style="12" customWidth="1"/>
    <col min="8441" max="8441" width="13.5703125" style="12" customWidth="1"/>
    <col min="8442" max="8442" width="11.5703125" style="12" customWidth="1"/>
    <col min="8443" max="8443" width="18.5703125" style="12" customWidth="1"/>
    <col min="8444" max="8444" width="12.7109375" style="12" customWidth="1"/>
    <col min="8445" max="8445" width="16.5703125" style="12" customWidth="1"/>
    <col min="8446" max="8446" width="13.140625" style="12" customWidth="1"/>
    <col min="8447" max="8447" width="13.5703125" style="12" customWidth="1"/>
    <col min="8448" max="8448" width="16.5703125" style="12" customWidth="1"/>
    <col min="8449" max="8449" width="14.140625" style="12" customWidth="1"/>
    <col min="8450" max="8450" width="8.140625" style="12" customWidth="1"/>
    <col min="8451" max="8452" width="14.140625" style="12" customWidth="1"/>
    <col min="8453" max="8453" width="18.28515625" style="12" customWidth="1"/>
    <col min="8454" max="8454" width="52.7109375" style="12" customWidth="1"/>
    <col min="8455" max="8456" width="14.140625" style="12" customWidth="1"/>
    <col min="8457" max="8458" width="18.28515625" style="12" customWidth="1"/>
    <col min="8459" max="8459" width="15.7109375" style="12" customWidth="1"/>
    <col min="8460" max="8460" width="13.85546875" style="12" customWidth="1"/>
    <col min="8461" max="8461" width="15.5703125" style="12" customWidth="1"/>
    <col min="8462" max="8462" width="10.5703125" style="12" customWidth="1"/>
    <col min="8463" max="8463" width="10.7109375" style="12" customWidth="1"/>
    <col min="8464" max="8672" width="11.7109375" style="12"/>
    <col min="8673" max="8674" width="4.28515625" style="12" customWidth="1"/>
    <col min="8675" max="8675" width="20.140625" style="12" customWidth="1"/>
    <col min="8676" max="8676" width="16.42578125" style="12" customWidth="1"/>
    <col min="8677" max="8679" width="17" style="12" customWidth="1"/>
    <col min="8680" max="8683" width="13.5703125" style="12" customWidth="1"/>
    <col min="8684" max="8684" width="15.85546875" style="12" customWidth="1"/>
    <col min="8685" max="8685" width="14.28515625" style="12" customWidth="1"/>
    <col min="8686" max="8686" width="16.7109375" style="12" customWidth="1"/>
    <col min="8687" max="8687" width="42" style="12" customWidth="1"/>
    <col min="8688" max="8688" width="25.5703125" style="12" customWidth="1"/>
    <col min="8689" max="8689" width="12.5703125" style="12" customWidth="1"/>
    <col min="8690" max="8690" width="19.42578125" style="12" customWidth="1"/>
    <col min="8691" max="8691" width="26.42578125" style="12" customWidth="1"/>
    <col min="8692" max="8692" width="13.42578125" style="12" customWidth="1"/>
    <col min="8693" max="8694" width="20.7109375" style="12" customWidth="1"/>
    <col min="8695" max="8695" width="18.7109375" style="12" customWidth="1"/>
    <col min="8696" max="8696" width="15" style="12" customWidth="1"/>
    <col min="8697" max="8697" width="13.5703125" style="12" customWidth="1"/>
    <col min="8698" max="8698" width="11.5703125" style="12" customWidth="1"/>
    <col min="8699" max="8699" width="18.5703125" style="12" customWidth="1"/>
    <col min="8700" max="8700" width="12.7109375" style="12" customWidth="1"/>
    <col min="8701" max="8701" width="16.5703125" style="12" customWidth="1"/>
    <col min="8702" max="8702" width="13.140625" style="12" customWidth="1"/>
    <col min="8703" max="8703" width="13.5703125" style="12" customWidth="1"/>
    <col min="8704" max="8704" width="16.5703125" style="12" customWidth="1"/>
    <col min="8705" max="8705" width="14.140625" style="12" customWidth="1"/>
    <col min="8706" max="8706" width="8.140625" style="12" customWidth="1"/>
    <col min="8707" max="8708" width="14.140625" style="12" customWidth="1"/>
    <col min="8709" max="8709" width="18.28515625" style="12" customWidth="1"/>
    <col min="8710" max="8710" width="52.7109375" style="12" customWidth="1"/>
    <col min="8711" max="8712" width="14.140625" style="12" customWidth="1"/>
    <col min="8713" max="8714" width="18.28515625" style="12" customWidth="1"/>
    <col min="8715" max="8715" width="15.7109375" style="12" customWidth="1"/>
    <col min="8716" max="8716" width="13.85546875" style="12" customWidth="1"/>
    <col min="8717" max="8717" width="15.5703125" style="12" customWidth="1"/>
    <col min="8718" max="8718" width="10.5703125" style="12" customWidth="1"/>
    <col min="8719" max="8719" width="10.7109375" style="12" customWidth="1"/>
    <col min="8720" max="8928" width="11.7109375" style="12"/>
    <col min="8929" max="8930" width="4.28515625" style="12" customWidth="1"/>
    <col min="8931" max="8931" width="20.140625" style="12" customWidth="1"/>
    <col min="8932" max="8932" width="16.42578125" style="12" customWidth="1"/>
    <col min="8933" max="8935" width="17" style="12" customWidth="1"/>
    <col min="8936" max="8939" width="13.5703125" style="12" customWidth="1"/>
    <col min="8940" max="8940" width="15.85546875" style="12" customWidth="1"/>
    <col min="8941" max="8941" width="14.28515625" style="12" customWidth="1"/>
    <col min="8942" max="8942" width="16.7109375" style="12" customWidth="1"/>
    <col min="8943" max="8943" width="42" style="12" customWidth="1"/>
    <col min="8944" max="8944" width="25.5703125" style="12" customWidth="1"/>
    <col min="8945" max="8945" width="12.5703125" style="12" customWidth="1"/>
    <col min="8946" max="8946" width="19.42578125" style="12" customWidth="1"/>
    <col min="8947" max="8947" width="26.42578125" style="12" customWidth="1"/>
    <col min="8948" max="8948" width="13.42578125" style="12" customWidth="1"/>
    <col min="8949" max="8950" width="20.7109375" style="12" customWidth="1"/>
    <col min="8951" max="8951" width="18.7109375" style="12" customWidth="1"/>
    <col min="8952" max="8952" width="15" style="12" customWidth="1"/>
    <col min="8953" max="8953" width="13.5703125" style="12" customWidth="1"/>
    <col min="8954" max="8954" width="11.5703125" style="12" customWidth="1"/>
    <col min="8955" max="8955" width="18.5703125" style="12" customWidth="1"/>
    <col min="8956" max="8956" width="12.7109375" style="12" customWidth="1"/>
    <col min="8957" max="8957" width="16.5703125" style="12" customWidth="1"/>
    <col min="8958" max="8958" width="13.140625" style="12" customWidth="1"/>
    <col min="8959" max="8959" width="13.5703125" style="12" customWidth="1"/>
    <col min="8960" max="8960" width="16.5703125" style="12" customWidth="1"/>
    <col min="8961" max="8961" width="14.140625" style="12" customWidth="1"/>
    <col min="8962" max="8962" width="8.140625" style="12" customWidth="1"/>
    <col min="8963" max="8964" width="14.140625" style="12" customWidth="1"/>
    <col min="8965" max="8965" width="18.28515625" style="12" customWidth="1"/>
    <col min="8966" max="8966" width="52.7109375" style="12" customWidth="1"/>
    <col min="8967" max="8968" width="14.140625" style="12" customWidth="1"/>
    <col min="8969" max="8970" width="18.28515625" style="12" customWidth="1"/>
    <col min="8971" max="8971" width="15.7109375" style="12" customWidth="1"/>
    <col min="8972" max="8972" width="13.85546875" style="12" customWidth="1"/>
    <col min="8973" max="8973" width="15.5703125" style="12" customWidth="1"/>
    <col min="8974" max="8974" width="10.5703125" style="12" customWidth="1"/>
    <col min="8975" max="8975" width="10.7109375" style="12" customWidth="1"/>
    <col min="8976" max="9184" width="11.7109375" style="12"/>
    <col min="9185" max="9186" width="4.28515625" style="12" customWidth="1"/>
    <col min="9187" max="9187" width="20.140625" style="12" customWidth="1"/>
    <col min="9188" max="9188" width="16.42578125" style="12" customWidth="1"/>
    <col min="9189" max="9191" width="17" style="12" customWidth="1"/>
    <col min="9192" max="9195" width="13.5703125" style="12" customWidth="1"/>
    <col min="9196" max="9196" width="15.85546875" style="12" customWidth="1"/>
    <col min="9197" max="9197" width="14.28515625" style="12" customWidth="1"/>
    <col min="9198" max="9198" width="16.7109375" style="12" customWidth="1"/>
    <col min="9199" max="9199" width="42" style="12" customWidth="1"/>
    <col min="9200" max="9200" width="25.5703125" style="12" customWidth="1"/>
    <col min="9201" max="9201" width="12.5703125" style="12" customWidth="1"/>
    <col min="9202" max="9202" width="19.42578125" style="12" customWidth="1"/>
    <col min="9203" max="9203" width="26.42578125" style="12" customWidth="1"/>
    <col min="9204" max="9204" width="13.42578125" style="12" customWidth="1"/>
    <col min="9205" max="9206" width="20.7109375" style="12" customWidth="1"/>
    <col min="9207" max="9207" width="18.7109375" style="12" customWidth="1"/>
    <col min="9208" max="9208" width="15" style="12" customWidth="1"/>
    <col min="9209" max="9209" width="13.5703125" style="12" customWidth="1"/>
    <col min="9210" max="9210" width="11.5703125" style="12" customWidth="1"/>
    <col min="9211" max="9211" width="18.5703125" style="12" customWidth="1"/>
    <col min="9212" max="9212" width="12.7109375" style="12" customWidth="1"/>
    <col min="9213" max="9213" width="16.5703125" style="12" customWidth="1"/>
    <col min="9214" max="9214" width="13.140625" style="12" customWidth="1"/>
    <col min="9215" max="9215" width="13.5703125" style="12" customWidth="1"/>
    <col min="9216" max="9216" width="16.5703125" style="12" customWidth="1"/>
    <col min="9217" max="9217" width="14.140625" style="12" customWidth="1"/>
    <col min="9218" max="9218" width="8.140625" style="12" customWidth="1"/>
    <col min="9219" max="9220" width="14.140625" style="12" customWidth="1"/>
    <col min="9221" max="9221" width="18.28515625" style="12" customWidth="1"/>
    <col min="9222" max="9222" width="52.7109375" style="12" customWidth="1"/>
    <col min="9223" max="9224" width="14.140625" style="12" customWidth="1"/>
    <col min="9225" max="9226" width="18.28515625" style="12" customWidth="1"/>
    <col min="9227" max="9227" width="15.7109375" style="12" customWidth="1"/>
    <col min="9228" max="9228" width="13.85546875" style="12" customWidth="1"/>
    <col min="9229" max="9229" width="15.5703125" style="12" customWidth="1"/>
    <col min="9230" max="9230" width="10.5703125" style="12" customWidth="1"/>
    <col min="9231" max="9231" width="10.7109375" style="12" customWidth="1"/>
    <col min="9232" max="9440" width="11.7109375" style="12"/>
    <col min="9441" max="9442" width="4.28515625" style="12" customWidth="1"/>
    <col min="9443" max="9443" width="20.140625" style="12" customWidth="1"/>
    <col min="9444" max="9444" width="16.42578125" style="12" customWidth="1"/>
    <col min="9445" max="9447" width="17" style="12" customWidth="1"/>
    <col min="9448" max="9451" width="13.5703125" style="12" customWidth="1"/>
    <col min="9452" max="9452" width="15.85546875" style="12" customWidth="1"/>
    <col min="9453" max="9453" width="14.28515625" style="12" customWidth="1"/>
    <col min="9454" max="9454" width="16.7109375" style="12" customWidth="1"/>
    <col min="9455" max="9455" width="42" style="12" customWidth="1"/>
    <col min="9456" max="9456" width="25.5703125" style="12" customWidth="1"/>
    <col min="9457" max="9457" width="12.5703125" style="12" customWidth="1"/>
    <col min="9458" max="9458" width="19.42578125" style="12" customWidth="1"/>
    <col min="9459" max="9459" width="26.42578125" style="12" customWidth="1"/>
    <col min="9460" max="9460" width="13.42578125" style="12" customWidth="1"/>
    <col min="9461" max="9462" width="20.7109375" style="12" customWidth="1"/>
    <col min="9463" max="9463" width="18.7109375" style="12" customWidth="1"/>
    <col min="9464" max="9464" width="15" style="12" customWidth="1"/>
    <col min="9465" max="9465" width="13.5703125" style="12" customWidth="1"/>
    <col min="9466" max="9466" width="11.5703125" style="12" customWidth="1"/>
    <col min="9467" max="9467" width="18.5703125" style="12" customWidth="1"/>
    <col min="9468" max="9468" width="12.7109375" style="12" customWidth="1"/>
    <col min="9469" max="9469" width="16.5703125" style="12" customWidth="1"/>
    <col min="9470" max="9470" width="13.140625" style="12" customWidth="1"/>
    <col min="9471" max="9471" width="13.5703125" style="12" customWidth="1"/>
    <col min="9472" max="9472" width="16.5703125" style="12" customWidth="1"/>
    <col min="9473" max="9473" width="14.140625" style="12" customWidth="1"/>
    <col min="9474" max="9474" width="8.140625" style="12" customWidth="1"/>
    <col min="9475" max="9476" width="14.140625" style="12" customWidth="1"/>
    <col min="9477" max="9477" width="18.28515625" style="12" customWidth="1"/>
    <col min="9478" max="9478" width="52.7109375" style="12" customWidth="1"/>
    <col min="9479" max="9480" width="14.140625" style="12" customWidth="1"/>
    <col min="9481" max="9482" width="18.28515625" style="12" customWidth="1"/>
    <col min="9483" max="9483" width="15.7109375" style="12" customWidth="1"/>
    <col min="9484" max="9484" width="13.85546875" style="12" customWidth="1"/>
    <col min="9485" max="9485" width="15.5703125" style="12" customWidth="1"/>
    <col min="9486" max="9486" width="10.5703125" style="12" customWidth="1"/>
    <col min="9487" max="9487" width="10.7109375" style="12" customWidth="1"/>
    <col min="9488" max="9696" width="11.7109375" style="12"/>
    <col min="9697" max="9698" width="4.28515625" style="12" customWidth="1"/>
    <col min="9699" max="9699" width="20.140625" style="12" customWidth="1"/>
    <col min="9700" max="9700" width="16.42578125" style="12" customWidth="1"/>
    <col min="9701" max="9703" width="17" style="12" customWidth="1"/>
    <col min="9704" max="9707" width="13.5703125" style="12" customWidth="1"/>
    <col min="9708" max="9708" width="15.85546875" style="12" customWidth="1"/>
    <col min="9709" max="9709" width="14.28515625" style="12" customWidth="1"/>
    <col min="9710" max="9710" width="16.7109375" style="12" customWidth="1"/>
    <col min="9711" max="9711" width="42" style="12" customWidth="1"/>
    <col min="9712" max="9712" width="25.5703125" style="12" customWidth="1"/>
    <col min="9713" max="9713" width="12.5703125" style="12" customWidth="1"/>
    <col min="9714" max="9714" width="19.42578125" style="12" customWidth="1"/>
    <col min="9715" max="9715" width="26.42578125" style="12" customWidth="1"/>
    <col min="9716" max="9716" width="13.42578125" style="12" customWidth="1"/>
    <col min="9717" max="9718" width="20.7109375" style="12" customWidth="1"/>
    <col min="9719" max="9719" width="18.7109375" style="12" customWidth="1"/>
    <col min="9720" max="9720" width="15" style="12" customWidth="1"/>
    <col min="9721" max="9721" width="13.5703125" style="12" customWidth="1"/>
    <col min="9722" max="9722" width="11.5703125" style="12" customWidth="1"/>
    <col min="9723" max="9723" width="18.5703125" style="12" customWidth="1"/>
    <col min="9724" max="9724" width="12.7109375" style="12" customWidth="1"/>
    <col min="9725" max="9725" width="16.5703125" style="12" customWidth="1"/>
    <col min="9726" max="9726" width="13.140625" style="12" customWidth="1"/>
    <col min="9727" max="9727" width="13.5703125" style="12" customWidth="1"/>
    <col min="9728" max="9728" width="16.5703125" style="12" customWidth="1"/>
    <col min="9729" max="9729" width="14.140625" style="12" customWidth="1"/>
    <col min="9730" max="9730" width="8.140625" style="12" customWidth="1"/>
    <col min="9731" max="9732" width="14.140625" style="12" customWidth="1"/>
    <col min="9733" max="9733" width="18.28515625" style="12" customWidth="1"/>
    <col min="9734" max="9734" width="52.7109375" style="12" customWidth="1"/>
    <col min="9735" max="9736" width="14.140625" style="12" customWidth="1"/>
    <col min="9737" max="9738" width="18.28515625" style="12" customWidth="1"/>
    <col min="9739" max="9739" width="15.7109375" style="12" customWidth="1"/>
    <col min="9740" max="9740" width="13.85546875" style="12" customWidth="1"/>
    <col min="9741" max="9741" width="15.5703125" style="12" customWidth="1"/>
    <col min="9742" max="9742" width="10.5703125" style="12" customWidth="1"/>
    <col min="9743" max="9743" width="10.7109375" style="12" customWidth="1"/>
    <col min="9744" max="9952" width="11.7109375" style="12"/>
    <col min="9953" max="9954" width="4.28515625" style="12" customWidth="1"/>
    <col min="9955" max="9955" width="20.140625" style="12" customWidth="1"/>
    <col min="9956" max="9956" width="16.42578125" style="12" customWidth="1"/>
    <col min="9957" max="9959" width="17" style="12" customWidth="1"/>
    <col min="9960" max="9963" width="13.5703125" style="12" customWidth="1"/>
    <col min="9964" max="9964" width="15.85546875" style="12" customWidth="1"/>
    <col min="9965" max="9965" width="14.28515625" style="12" customWidth="1"/>
    <col min="9966" max="9966" width="16.7109375" style="12" customWidth="1"/>
    <col min="9967" max="9967" width="42" style="12" customWidth="1"/>
    <col min="9968" max="9968" width="25.5703125" style="12" customWidth="1"/>
    <col min="9969" max="9969" width="12.5703125" style="12" customWidth="1"/>
    <col min="9970" max="9970" width="19.42578125" style="12" customWidth="1"/>
    <col min="9971" max="9971" width="26.42578125" style="12" customWidth="1"/>
    <col min="9972" max="9972" width="13.42578125" style="12" customWidth="1"/>
    <col min="9973" max="9974" width="20.7109375" style="12" customWidth="1"/>
    <col min="9975" max="9975" width="18.7109375" style="12" customWidth="1"/>
    <col min="9976" max="9976" width="15" style="12" customWidth="1"/>
    <col min="9977" max="9977" width="13.5703125" style="12" customWidth="1"/>
    <col min="9978" max="9978" width="11.5703125" style="12" customWidth="1"/>
    <col min="9979" max="9979" width="18.5703125" style="12" customWidth="1"/>
    <col min="9980" max="9980" width="12.7109375" style="12" customWidth="1"/>
    <col min="9981" max="9981" width="16.5703125" style="12" customWidth="1"/>
    <col min="9982" max="9982" width="13.140625" style="12" customWidth="1"/>
    <col min="9983" max="9983" width="13.5703125" style="12" customWidth="1"/>
    <col min="9984" max="9984" width="16.5703125" style="12" customWidth="1"/>
    <col min="9985" max="9985" width="14.140625" style="12" customWidth="1"/>
    <col min="9986" max="9986" width="8.140625" style="12" customWidth="1"/>
    <col min="9987" max="9988" width="14.140625" style="12" customWidth="1"/>
    <col min="9989" max="9989" width="18.28515625" style="12" customWidth="1"/>
    <col min="9990" max="9990" width="52.7109375" style="12" customWidth="1"/>
    <col min="9991" max="9992" width="14.140625" style="12" customWidth="1"/>
    <col min="9993" max="9994" width="18.28515625" style="12" customWidth="1"/>
    <col min="9995" max="9995" width="15.7109375" style="12" customWidth="1"/>
    <col min="9996" max="9996" width="13.85546875" style="12" customWidth="1"/>
    <col min="9997" max="9997" width="15.5703125" style="12" customWidth="1"/>
    <col min="9998" max="9998" width="10.5703125" style="12" customWidth="1"/>
    <col min="9999" max="9999" width="10.7109375" style="12" customWidth="1"/>
    <col min="10000" max="10208" width="11.7109375" style="12"/>
    <col min="10209" max="10210" width="4.28515625" style="12" customWidth="1"/>
    <col min="10211" max="10211" width="20.140625" style="12" customWidth="1"/>
    <col min="10212" max="10212" width="16.42578125" style="12" customWidth="1"/>
    <col min="10213" max="10215" width="17" style="12" customWidth="1"/>
    <col min="10216" max="10219" width="13.5703125" style="12" customWidth="1"/>
    <col min="10220" max="10220" width="15.85546875" style="12" customWidth="1"/>
    <col min="10221" max="10221" width="14.28515625" style="12" customWidth="1"/>
    <col min="10222" max="10222" width="16.7109375" style="12" customWidth="1"/>
    <col min="10223" max="10223" width="42" style="12" customWidth="1"/>
    <col min="10224" max="10224" width="25.5703125" style="12" customWidth="1"/>
    <col min="10225" max="10225" width="12.5703125" style="12" customWidth="1"/>
    <col min="10226" max="10226" width="19.42578125" style="12" customWidth="1"/>
    <col min="10227" max="10227" width="26.42578125" style="12" customWidth="1"/>
    <col min="10228" max="10228" width="13.42578125" style="12" customWidth="1"/>
    <col min="10229" max="10230" width="20.7109375" style="12" customWidth="1"/>
    <col min="10231" max="10231" width="18.7109375" style="12" customWidth="1"/>
    <col min="10232" max="10232" width="15" style="12" customWidth="1"/>
    <col min="10233" max="10233" width="13.5703125" style="12" customWidth="1"/>
    <col min="10234" max="10234" width="11.5703125" style="12" customWidth="1"/>
    <col min="10235" max="10235" width="18.5703125" style="12" customWidth="1"/>
    <col min="10236" max="10236" width="12.7109375" style="12" customWidth="1"/>
    <col min="10237" max="10237" width="16.5703125" style="12" customWidth="1"/>
    <col min="10238" max="10238" width="13.140625" style="12" customWidth="1"/>
    <col min="10239" max="10239" width="13.5703125" style="12" customWidth="1"/>
    <col min="10240" max="10240" width="16.5703125" style="12" customWidth="1"/>
    <col min="10241" max="10241" width="14.140625" style="12" customWidth="1"/>
    <col min="10242" max="10242" width="8.140625" style="12" customWidth="1"/>
    <col min="10243" max="10244" width="14.140625" style="12" customWidth="1"/>
    <col min="10245" max="10245" width="18.28515625" style="12" customWidth="1"/>
    <col min="10246" max="10246" width="52.7109375" style="12" customWidth="1"/>
    <col min="10247" max="10248" width="14.140625" style="12" customWidth="1"/>
    <col min="10249" max="10250" width="18.28515625" style="12" customWidth="1"/>
    <col min="10251" max="10251" width="15.7109375" style="12" customWidth="1"/>
    <col min="10252" max="10252" width="13.85546875" style="12" customWidth="1"/>
    <col min="10253" max="10253" width="15.5703125" style="12" customWidth="1"/>
    <col min="10254" max="10254" width="10.5703125" style="12" customWidth="1"/>
    <col min="10255" max="10255" width="10.7109375" style="12" customWidth="1"/>
    <col min="10256" max="10464" width="11.7109375" style="12"/>
    <col min="10465" max="10466" width="4.28515625" style="12" customWidth="1"/>
    <col min="10467" max="10467" width="20.140625" style="12" customWidth="1"/>
    <col min="10468" max="10468" width="16.42578125" style="12" customWidth="1"/>
    <col min="10469" max="10471" width="17" style="12" customWidth="1"/>
    <col min="10472" max="10475" width="13.5703125" style="12" customWidth="1"/>
    <col min="10476" max="10476" width="15.85546875" style="12" customWidth="1"/>
    <col min="10477" max="10477" width="14.28515625" style="12" customWidth="1"/>
    <col min="10478" max="10478" width="16.7109375" style="12" customWidth="1"/>
    <col min="10479" max="10479" width="42" style="12" customWidth="1"/>
    <col min="10480" max="10480" width="25.5703125" style="12" customWidth="1"/>
    <col min="10481" max="10481" width="12.5703125" style="12" customWidth="1"/>
    <col min="10482" max="10482" width="19.42578125" style="12" customWidth="1"/>
    <col min="10483" max="10483" width="26.42578125" style="12" customWidth="1"/>
    <col min="10484" max="10484" width="13.42578125" style="12" customWidth="1"/>
    <col min="10485" max="10486" width="20.7109375" style="12" customWidth="1"/>
    <col min="10487" max="10487" width="18.7109375" style="12" customWidth="1"/>
    <col min="10488" max="10488" width="15" style="12" customWidth="1"/>
    <col min="10489" max="10489" width="13.5703125" style="12" customWidth="1"/>
    <col min="10490" max="10490" width="11.5703125" style="12" customWidth="1"/>
    <col min="10491" max="10491" width="18.5703125" style="12" customWidth="1"/>
    <col min="10492" max="10492" width="12.7109375" style="12" customWidth="1"/>
    <col min="10493" max="10493" width="16.5703125" style="12" customWidth="1"/>
    <col min="10494" max="10494" width="13.140625" style="12" customWidth="1"/>
    <col min="10495" max="10495" width="13.5703125" style="12" customWidth="1"/>
    <col min="10496" max="10496" width="16.5703125" style="12" customWidth="1"/>
    <col min="10497" max="10497" width="14.140625" style="12" customWidth="1"/>
    <col min="10498" max="10498" width="8.140625" style="12" customWidth="1"/>
    <col min="10499" max="10500" width="14.140625" style="12" customWidth="1"/>
    <col min="10501" max="10501" width="18.28515625" style="12" customWidth="1"/>
    <col min="10502" max="10502" width="52.7109375" style="12" customWidth="1"/>
    <col min="10503" max="10504" width="14.140625" style="12" customWidth="1"/>
    <col min="10505" max="10506" width="18.28515625" style="12" customWidth="1"/>
    <col min="10507" max="10507" width="15.7109375" style="12" customWidth="1"/>
    <col min="10508" max="10508" width="13.85546875" style="12" customWidth="1"/>
    <col min="10509" max="10509" width="15.5703125" style="12" customWidth="1"/>
    <col min="10510" max="10510" width="10.5703125" style="12" customWidth="1"/>
    <col min="10511" max="10511" width="10.7109375" style="12" customWidth="1"/>
    <col min="10512" max="10720" width="11.7109375" style="12"/>
    <col min="10721" max="10722" width="4.28515625" style="12" customWidth="1"/>
    <col min="10723" max="10723" width="20.140625" style="12" customWidth="1"/>
    <col min="10724" max="10724" width="16.42578125" style="12" customWidth="1"/>
    <col min="10725" max="10727" width="17" style="12" customWidth="1"/>
    <col min="10728" max="10731" width="13.5703125" style="12" customWidth="1"/>
    <col min="10732" max="10732" width="15.85546875" style="12" customWidth="1"/>
    <col min="10733" max="10733" width="14.28515625" style="12" customWidth="1"/>
    <col min="10734" max="10734" width="16.7109375" style="12" customWidth="1"/>
    <col min="10735" max="10735" width="42" style="12" customWidth="1"/>
    <col min="10736" max="10736" width="25.5703125" style="12" customWidth="1"/>
    <col min="10737" max="10737" width="12.5703125" style="12" customWidth="1"/>
    <col min="10738" max="10738" width="19.42578125" style="12" customWidth="1"/>
    <col min="10739" max="10739" width="26.42578125" style="12" customWidth="1"/>
    <col min="10740" max="10740" width="13.42578125" style="12" customWidth="1"/>
    <col min="10741" max="10742" width="20.7109375" style="12" customWidth="1"/>
    <col min="10743" max="10743" width="18.7109375" style="12" customWidth="1"/>
    <col min="10744" max="10744" width="15" style="12" customWidth="1"/>
    <col min="10745" max="10745" width="13.5703125" style="12" customWidth="1"/>
    <col min="10746" max="10746" width="11.5703125" style="12" customWidth="1"/>
    <col min="10747" max="10747" width="18.5703125" style="12" customWidth="1"/>
    <col min="10748" max="10748" width="12.7109375" style="12" customWidth="1"/>
    <col min="10749" max="10749" width="16.5703125" style="12" customWidth="1"/>
    <col min="10750" max="10750" width="13.140625" style="12" customWidth="1"/>
    <col min="10751" max="10751" width="13.5703125" style="12" customWidth="1"/>
    <col min="10752" max="10752" width="16.5703125" style="12" customWidth="1"/>
    <col min="10753" max="10753" width="14.140625" style="12" customWidth="1"/>
    <col min="10754" max="10754" width="8.140625" style="12" customWidth="1"/>
    <col min="10755" max="10756" width="14.140625" style="12" customWidth="1"/>
    <col min="10757" max="10757" width="18.28515625" style="12" customWidth="1"/>
    <col min="10758" max="10758" width="52.7109375" style="12" customWidth="1"/>
    <col min="10759" max="10760" width="14.140625" style="12" customWidth="1"/>
    <col min="10761" max="10762" width="18.28515625" style="12" customWidth="1"/>
    <col min="10763" max="10763" width="15.7109375" style="12" customWidth="1"/>
    <col min="10764" max="10764" width="13.85546875" style="12" customWidth="1"/>
    <col min="10765" max="10765" width="15.5703125" style="12" customWidth="1"/>
    <col min="10766" max="10766" width="10.5703125" style="12" customWidth="1"/>
    <col min="10767" max="10767" width="10.7109375" style="12" customWidth="1"/>
    <col min="10768" max="10976" width="11.7109375" style="12"/>
    <col min="10977" max="10978" width="4.28515625" style="12" customWidth="1"/>
    <col min="10979" max="10979" width="20.140625" style="12" customWidth="1"/>
    <col min="10980" max="10980" width="16.42578125" style="12" customWidth="1"/>
    <col min="10981" max="10983" width="17" style="12" customWidth="1"/>
    <col min="10984" max="10987" width="13.5703125" style="12" customWidth="1"/>
    <col min="10988" max="10988" width="15.85546875" style="12" customWidth="1"/>
    <col min="10989" max="10989" width="14.28515625" style="12" customWidth="1"/>
    <col min="10990" max="10990" width="16.7109375" style="12" customWidth="1"/>
    <col min="10991" max="10991" width="42" style="12" customWidth="1"/>
    <col min="10992" max="10992" width="25.5703125" style="12" customWidth="1"/>
    <col min="10993" max="10993" width="12.5703125" style="12" customWidth="1"/>
    <col min="10994" max="10994" width="19.42578125" style="12" customWidth="1"/>
    <col min="10995" max="10995" width="26.42578125" style="12" customWidth="1"/>
    <col min="10996" max="10996" width="13.42578125" style="12" customWidth="1"/>
    <col min="10997" max="10998" width="20.7109375" style="12" customWidth="1"/>
    <col min="10999" max="10999" width="18.7109375" style="12" customWidth="1"/>
    <col min="11000" max="11000" width="15" style="12" customWidth="1"/>
    <col min="11001" max="11001" width="13.5703125" style="12" customWidth="1"/>
    <col min="11002" max="11002" width="11.5703125" style="12" customWidth="1"/>
    <col min="11003" max="11003" width="18.5703125" style="12" customWidth="1"/>
    <col min="11004" max="11004" width="12.7109375" style="12" customWidth="1"/>
    <col min="11005" max="11005" width="16.5703125" style="12" customWidth="1"/>
    <col min="11006" max="11006" width="13.140625" style="12" customWidth="1"/>
    <col min="11007" max="11007" width="13.5703125" style="12" customWidth="1"/>
    <col min="11008" max="11008" width="16.5703125" style="12" customWidth="1"/>
    <col min="11009" max="11009" width="14.140625" style="12" customWidth="1"/>
    <col min="11010" max="11010" width="8.140625" style="12" customWidth="1"/>
    <col min="11011" max="11012" width="14.140625" style="12" customWidth="1"/>
    <col min="11013" max="11013" width="18.28515625" style="12" customWidth="1"/>
    <col min="11014" max="11014" width="52.7109375" style="12" customWidth="1"/>
    <col min="11015" max="11016" width="14.140625" style="12" customWidth="1"/>
    <col min="11017" max="11018" width="18.28515625" style="12" customWidth="1"/>
    <col min="11019" max="11019" width="15.7109375" style="12" customWidth="1"/>
    <col min="11020" max="11020" width="13.85546875" style="12" customWidth="1"/>
    <col min="11021" max="11021" width="15.5703125" style="12" customWidth="1"/>
    <col min="11022" max="11022" width="10.5703125" style="12" customWidth="1"/>
    <col min="11023" max="11023" width="10.7109375" style="12" customWidth="1"/>
    <col min="11024" max="11232" width="11.7109375" style="12"/>
    <col min="11233" max="11234" width="4.28515625" style="12" customWidth="1"/>
    <col min="11235" max="11235" width="20.140625" style="12" customWidth="1"/>
    <col min="11236" max="11236" width="16.42578125" style="12" customWidth="1"/>
    <col min="11237" max="11239" width="17" style="12" customWidth="1"/>
    <col min="11240" max="11243" width="13.5703125" style="12" customWidth="1"/>
    <col min="11244" max="11244" width="15.85546875" style="12" customWidth="1"/>
    <col min="11245" max="11245" width="14.28515625" style="12" customWidth="1"/>
    <col min="11246" max="11246" width="16.7109375" style="12" customWidth="1"/>
    <col min="11247" max="11247" width="42" style="12" customWidth="1"/>
    <col min="11248" max="11248" width="25.5703125" style="12" customWidth="1"/>
    <col min="11249" max="11249" width="12.5703125" style="12" customWidth="1"/>
    <col min="11250" max="11250" width="19.42578125" style="12" customWidth="1"/>
    <col min="11251" max="11251" width="26.42578125" style="12" customWidth="1"/>
    <col min="11252" max="11252" width="13.42578125" style="12" customWidth="1"/>
    <col min="11253" max="11254" width="20.7109375" style="12" customWidth="1"/>
    <col min="11255" max="11255" width="18.7109375" style="12" customWidth="1"/>
    <col min="11256" max="11256" width="15" style="12" customWidth="1"/>
    <col min="11257" max="11257" width="13.5703125" style="12" customWidth="1"/>
    <col min="11258" max="11258" width="11.5703125" style="12" customWidth="1"/>
    <col min="11259" max="11259" width="18.5703125" style="12" customWidth="1"/>
    <col min="11260" max="11260" width="12.7109375" style="12" customWidth="1"/>
    <col min="11261" max="11261" width="16.5703125" style="12" customWidth="1"/>
    <col min="11262" max="11262" width="13.140625" style="12" customWidth="1"/>
    <col min="11263" max="11263" width="13.5703125" style="12" customWidth="1"/>
    <col min="11264" max="11264" width="16.5703125" style="12" customWidth="1"/>
    <col min="11265" max="11265" width="14.140625" style="12" customWidth="1"/>
    <col min="11266" max="11266" width="8.140625" style="12" customWidth="1"/>
    <col min="11267" max="11268" width="14.140625" style="12" customWidth="1"/>
    <col min="11269" max="11269" width="18.28515625" style="12" customWidth="1"/>
    <col min="11270" max="11270" width="52.7109375" style="12" customWidth="1"/>
    <col min="11271" max="11272" width="14.140625" style="12" customWidth="1"/>
    <col min="11273" max="11274" width="18.28515625" style="12" customWidth="1"/>
    <col min="11275" max="11275" width="15.7109375" style="12" customWidth="1"/>
    <col min="11276" max="11276" width="13.85546875" style="12" customWidth="1"/>
    <col min="11277" max="11277" width="15.5703125" style="12" customWidth="1"/>
    <col min="11278" max="11278" width="10.5703125" style="12" customWidth="1"/>
    <col min="11279" max="11279" width="10.7109375" style="12" customWidth="1"/>
    <col min="11280" max="11488" width="11.7109375" style="12"/>
    <col min="11489" max="11490" width="4.28515625" style="12" customWidth="1"/>
    <col min="11491" max="11491" width="20.140625" style="12" customWidth="1"/>
    <col min="11492" max="11492" width="16.42578125" style="12" customWidth="1"/>
    <col min="11493" max="11495" width="17" style="12" customWidth="1"/>
    <col min="11496" max="11499" width="13.5703125" style="12" customWidth="1"/>
    <col min="11500" max="11500" width="15.85546875" style="12" customWidth="1"/>
    <col min="11501" max="11501" width="14.28515625" style="12" customWidth="1"/>
    <col min="11502" max="11502" width="16.7109375" style="12" customWidth="1"/>
    <col min="11503" max="11503" width="42" style="12" customWidth="1"/>
    <col min="11504" max="11504" width="25.5703125" style="12" customWidth="1"/>
    <col min="11505" max="11505" width="12.5703125" style="12" customWidth="1"/>
    <col min="11506" max="11506" width="19.42578125" style="12" customWidth="1"/>
    <col min="11507" max="11507" width="26.42578125" style="12" customWidth="1"/>
    <col min="11508" max="11508" width="13.42578125" style="12" customWidth="1"/>
    <col min="11509" max="11510" width="20.7109375" style="12" customWidth="1"/>
    <col min="11511" max="11511" width="18.7109375" style="12" customWidth="1"/>
    <col min="11512" max="11512" width="15" style="12" customWidth="1"/>
    <col min="11513" max="11513" width="13.5703125" style="12" customWidth="1"/>
    <col min="11514" max="11514" width="11.5703125" style="12" customWidth="1"/>
    <col min="11515" max="11515" width="18.5703125" style="12" customWidth="1"/>
    <col min="11516" max="11516" width="12.7109375" style="12" customWidth="1"/>
    <col min="11517" max="11517" width="16.5703125" style="12" customWidth="1"/>
    <col min="11518" max="11518" width="13.140625" style="12" customWidth="1"/>
    <col min="11519" max="11519" width="13.5703125" style="12" customWidth="1"/>
    <col min="11520" max="11520" width="16.5703125" style="12" customWidth="1"/>
    <col min="11521" max="11521" width="14.140625" style="12" customWidth="1"/>
    <col min="11522" max="11522" width="8.140625" style="12" customWidth="1"/>
    <col min="11523" max="11524" width="14.140625" style="12" customWidth="1"/>
    <col min="11525" max="11525" width="18.28515625" style="12" customWidth="1"/>
    <col min="11526" max="11526" width="52.7109375" style="12" customWidth="1"/>
    <col min="11527" max="11528" width="14.140625" style="12" customWidth="1"/>
    <col min="11529" max="11530" width="18.28515625" style="12" customWidth="1"/>
    <col min="11531" max="11531" width="15.7109375" style="12" customWidth="1"/>
    <col min="11532" max="11532" width="13.85546875" style="12" customWidth="1"/>
    <col min="11533" max="11533" width="15.5703125" style="12" customWidth="1"/>
    <col min="11534" max="11534" width="10.5703125" style="12" customWidth="1"/>
    <col min="11535" max="11535" width="10.7109375" style="12" customWidth="1"/>
    <col min="11536" max="11744" width="11.7109375" style="12"/>
    <col min="11745" max="11746" width="4.28515625" style="12" customWidth="1"/>
    <col min="11747" max="11747" width="20.140625" style="12" customWidth="1"/>
    <col min="11748" max="11748" width="16.42578125" style="12" customWidth="1"/>
    <col min="11749" max="11751" width="17" style="12" customWidth="1"/>
    <col min="11752" max="11755" width="13.5703125" style="12" customWidth="1"/>
    <col min="11756" max="11756" width="15.85546875" style="12" customWidth="1"/>
    <col min="11757" max="11757" width="14.28515625" style="12" customWidth="1"/>
    <col min="11758" max="11758" width="16.7109375" style="12" customWidth="1"/>
    <col min="11759" max="11759" width="42" style="12" customWidth="1"/>
    <col min="11760" max="11760" width="25.5703125" style="12" customWidth="1"/>
    <col min="11761" max="11761" width="12.5703125" style="12" customWidth="1"/>
    <col min="11762" max="11762" width="19.42578125" style="12" customWidth="1"/>
    <col min="11763" max="11763" width="26.42578125" style="12" customWidth="1"/>
    <col min="11764" max="11764" width="13.42578125" style="12" customWidth="1"/>
    <col min="11765" max="11766" width="20.7109375" style="12" customWidth="1"/>
    <col min="11767" max="11767" width="18.7109375" style="12" customWidth="1"/>
    <col min="11768" max="11768" width="15" style="12" customWidth="1"/>
    <col min="11769" max="11769" width="13.5703125" style="12" customWidth="1"/>
    <col min="11770" max="11770" width="11.5703125" style="12" customWidth="1"/>
    <col min="11771" max="11771" width="18.5703125" style="12" customWidth="1"/>
    <col min="11772" max="11772" width="12.7109375" style="12" customWidth="1"/>
    <col min="11773" max="11773" width="16.5703125" style="12" customWidth="1"/>
    <col min="11774" max="11774" width="13.140625" style="12" customWidth="1"/>
    <col min="11775" max="11775" width="13.5703125" style="12" customWidth="1"/>
    <col min="11776" max="11776" width="16.5703125" style="12" customWidth="1"/>
    <col min="11777" max="11777" width="14.140625" style="12" customWidth="1"/>
    <col min="11778" max="11778" width="8.140625" style="12" customWidth="1"/>
    <col min="11779" max="11780" width="14.140625" style="12" customWidth="1"/>
    <col min="11781" max="11781" width="18.28515625" style="12" customWidth="1"/>
    <col min="11782" max="11782" width="52.7109375" style="12" customWidth="1"/>
    <col min="11783" max="11784" width="14.140625" style="12" customWidth="1"/>
    <col min="11785" max="11786" width="18.28515625" style="12" customWidth="1"/>
    <col min="11787" max="11787" width="15.7109375" style="12" customWidth="1"/>
    <col min="11788" max="11788" width="13.85546875" style="12" customWidth="1"/>
    <col min="11789" max="11789" width="15.5703125" style="12" customWidth="1"/>
    <col min="11790" max="11790" width="10.5703125" style="12" customWidth="1"/>
    <col min="11791" max="11791" width="10.7109375" style="12" customWidth="1"/>
    <col min="11792" max="12000" width="11.7109375" style="12"/>
    <col min="12001" max="12002" width="4.28515625" style="12" customWidth="1"/>
    <col min="12003" max="12003" width="20.140625" style="12" customWidth="1"/>
    <col min="12004" max="12004" width="16.42578125" style="12" customWidth="1"/>
    <col min="12005" max="12007" width="17" style="12" customWidth="1"/>
    <col min="12008" max="12011" width="13.5703125" style="12" customWidth="1"/>
    <col min="12012" max="12012" width="15.85546875" style="12" customWidth="1"/>
    <col min="12013" max="12013" width="14.28515625" style="12" customWidth="1"/>
    <col min="12014" max="12014" width="16.7109375" style="12" customWidth="1"/>
    <col min="12015" max="12015" width="42" style="12" customWidth="1"/>
    <col min="12016" max="12016" width="25.5703125" style="12" customWidth="1"/>
    <col min="12017" max="12017" width="12.5703125" style="12" customWidth="1"/>
    <col min="12018" max="12018" width="19.42578125" style="12" customWidth="1"/>
    <col min="12019" max="12019" width="26.42578125" style="12" customWidth="1"/>
    <col min="12020" max="12020" width="13.42578125" style="12" customWidth="1"/>
    <col min="12021" max="12022" width="20.7109375" style="12" customWidth="1"/>
    <col min="12023" max="12023" width="18.7109375" style="12" customWidth="1"/>
    <col min="12024" max="12024" width="15" style="12" customWidth="1"/>
    <col min="12025" max="12025" width="13.5703125" style="12" customWidth="1"/>
    <col min="12026" max="12026" width="11.5703125" style="12" customWidth="1"/>
    <col min="12027" max="12027" width="18.5703125" style="12" customWidth="1"/>
    <col min="12028" max="12028" width="12.7109375" style="12" customWidth="1"/>
    <col min="12029" max="12029" width="16.5703125" style="12" customWidth="1"/>
    <col min="12030" max="12030" width="13.140625" style="12" customWidth="1"/>
    <col min="12031" max="12031" width="13.5703125" style="12" customWidth="1"/>
    <col min="12032" max="12032" width="16.5703125" style="12" customWidth="1"/>
    <col min="12033" max="12033" width="14.140625" style="12" customWidth="1"/>
    <col min="12034" max="12034" width="8.140625" style="12" customWidth="1"/>
    <col min="12035" max="12036" width="14.140625" style="12" customWidth="1"/>
    <col min="12037" max="12037" width="18.28515625" style="12" customWidth="1"/>
    <col min="12038" max="12038" width="52.7109375" style="12" customWidth="1"/>
    <col min="12039" max="12040" width="14.140625" style="12" customWidth="1"/>
    <col min="12041" max="12042" width="18.28515625" style="12" customWidth="1"/>
    <col min="12043" max="12043" width="15.7109375" style="12" customWidth="1"/>
    <col min="12044" max="12044" width="13.85546875" style="12" customWidth="1"/>
    <col min="12045" max="12045" width="15.5703125" style="12" customWidth="1"/>
    <col min="12046" max="12046" width="10.5703125" style="12" customWidth="1"/>
    <col min="12047" max="12047" width="10.7109375" style="12" customWidth="1"/>
    <col min="12048" max="12256" width="11.7109375" style="12"/>
    <col min="12257" max="12258" width="4.28515625" style="12" customWidth="1"/>
    <col min="12259" max="12259" width="20.140625" style="12" customWidth="1"/>
    <col min="12260" max="12260" width="16.42578125" style="12" customWidth="1"/>
    <col min="12261" max="12263" width="17" style="12" customWidth="1"/>
    <col min="12264" max="12267" width="13.5703125" style="12" customWidth="1"/>
    <col min="12268" max="12268" width="15.85546875" style="12" customWidth="1"/>
    <col min="12269" max="12269" width="14.28515625" style="12" customWidth="1"/>
    <col min="12270" max="12270" width="16.7109375" style="12" customWidth="1"/>
    <col min="12271" max="12271" width="42" style="12" customWidth="1"/>
    <col min="12272" max="12272" width="25.5703125" style="12" customWidth="1"/>
    <col min="12273" max="12273" width="12.5703125" style="12" customWidth="1"/>
    <col min="12274" max="12274" width="19.42578125" style="12" customWidth="1"/>
    <col min="12275" max="12275" width="26.42578125" style="12" customWidth="1"/>
    <col min="12276" max="12276" width="13.42578125" style="12" customWidth="1"/>
    <col min="12277" max="12278" width="20.7109375" style="12" customWidth="1"/>
    <col min="12279" max="12279" width="18.7109375" style="12" customWidth="1"/>
    <col min="12280" max="12280" width="15" style="12" customWidth="1"/>
    <col min="12281" max="12281" width="13.5703125" style="12" customWidth="1"/>
    <col min="12282" max="12282" width="11.5703125" style="12" customWidth="1"/>
    <col min="12283" max="12283" width="18.5703125" style="12" customWidth="1"/>
    <col min="12284" max="12284" width="12.7109375" style="12" customWidth="1"/>
    <col min="12285" max="12285" width="16.5703125" style="12" customWidth="1"/>
    <col min="12286" max="12286" width="13.140625" style="12" customWidth="1"/>
    <col min="12287" max="12287" width="13.5703125" style="12" customWidth="1"/>
    <col min="12288" max="12288" width="16.5703125" style="12" customWidth="1"/>
    <col min="12289" max="12289" width="14.140625" style="12" customWidth="1"/>
    <col min="12290" max="12290" width="8.140625" style="12" customWidth="1"/>
    <col min="12291" max="12292" width="14.140625" style="12" customWidth="1"/>
    <col min="12293" max="12293" width="18.28515625" style="12" customWidth="1"/>
    <col min="12294" max="12294" width="52.7109375" style="12" customWidth="1"/>
    <col min="12295" max="12296" width="14.140625" style="12" customWidth="1"/>
    <col min="12297" max="12298" width="18.28515625" style="12" customWidth="1"/>
    <col min="12299" max="12299" width="15.7109375" style="12" customWidth="1"/>
    <col min="12300" max="12300" width="13.85546875" style="12" customWidth="1"/>
    <col min="12301" max="12301" width="15.5703125" style="12" customWidth="1"/>
    <col min="12302" max="12302" width="10.5703125" style="12" customWidth="1"/>
    <col min="12303" max="12303" width="10.7109375" style="12" customWidth="1"/>
    <col min="12304" max="12512" width="11.7109375" style="12"/>
    <col min="12513" max="12514" width="4.28515625" style="12" customWidth="1"/>
    <col min="12515" max="12515" width="20.140625" style="12" customWidth="1"/>
    <col min="12516" max="12516" width="16.42578125" style="12" customWidth="1"/>
    <col min="12517" max="12519" width="17" style="12" customWidth="1"/>
    <col min="12520" max="12523" width="13.5703125" style="12" customWidth="1"/>
    <col min="12524" max="12524" width="15.85546875" style="12" customWidth="1"/>
    <col min="12525" max="12525" width="14.28515625" style="12" customWidth="1"/>
    <col min="12526" max="12526" width="16.7109375" style="12" customWidth="1"/>
    <col min="12527" max="12527" width="42" style="12" customWidth="1"/>
    <col min="12528" max="12528" width="25.5703125" style="12" customWidth="1"/>
    <col min="12529" max="12529" width="12.5703125" style="12" customWidth="1"/>
    <col min="12530" max="12530" width="19.42578125" style="12" customWidth="1"/>
    <col min="12531" max="12531" width="26.42578125" style="12" customWidth="1"/>
    <col min="12532" max="12532" width="13.42578125" style="12" customWidth="1"/>
    <col min="12533" max="12534" width="20.7109375" style="12" customWidth="1"/>
    <col min="12535" max="12535" width="18.7109375" style="12" customWidth="1"/>
    <col min="12536" max="12536" width="15" style="12" customWidth="1"/>
    <col min="12537" max="12537" width="13.5703125" style="12" customWidth="1"/>
    <col min="12538" max="12538" width="11.5703125" style="12" customWidth="1"/>
    <col min="12539" max="12539" width="18.5703125" style="12" customWidth="1"/>
    <col min="12540" max="12540" width="12.7109375" style="12" customWidth="1"/>
    <col min="12541" max="12541" width="16.5703125" style="12" customWidth="1"/>
    <col min="12542" max="12542" width="13.140625" style="12" customWidth="1"/>
    <col min="12543" max="12543" width="13.5703125" style="12" customWidth="1"/>
    <col min="12544" max="12544" width="16.5703125" style="12" customWidth="1"/>
    <col min="12545" max="12545" width="14.140625" style="12" customWidth="1"/>
    <col min="12546" max="12546" width="8.140625" style="12" customWidth="1"/>
    <col min="12547" max="12548" width="14.140625" style="12" customWidth="1"/>
    <col min="12549" max="12549" width="18.28515625" style="12" customWidth="1"/>
    <col min="12550" max="12550" width="52.7109375" style="12" customWidth="1"/>
    <col min="12551" max="12552" width="14.140625" style="12" customWidth="1"/>
    <col min="12553" max="12554" width="18.28515625" style="12" customWidth="1"/>
    <col min="12555" max="12555" width="15.7109375" style="12" customWidth="1"/>
    <col min="12556" max="12556" width="13.85546875" style="12" customWidth="1"/>
    <col min="12557" max="12557" width="15.5703125" style="12" customWidth="1"/>
    <col min="12558" max="12558" width="10.5703125" style="12" customWidth="1"/>
    <col min="12559" max="12559" width="10.7109375" style="12" customWidth="1"/>
    <col min="12560" max="12768" width="11.7109375" style="12"/>
    <col min="12769" max="12770" width="4.28515625" style="12" customWidth="1"/>
    <col min="12771" max="12771" width="20.140625" style="12" customWidth="1"/>
    <col min="12772" max="12772" width="16.42578125" style="12" customWidth="1"/>
    <col min="12773" max="12775" width="17" style="12" customWidth="1"/>
    <col min="12776" max="12779" width="13.5703125" style="12" customWidth="1"/>
    <col min="12780" max="12780" width="15.85546875" style="12" customWidth="1"/>
    <col min="12781" max="12781" width="14.28515625" style="12" customWidth="1"/>
    <col min="12782" max="12782" width="16.7109375" style="12" customWidth="1"/>
    <col min="12783" max="12783" width="42" style="12" customWidth="1"/>
    <col min="12784" max="12784" width="25.5703125" style="12" customWidth="1"/>
    <col min="12785" max="12785" width="12.5703125" style="12" customWidth="1"/>
    <col min="12786" max="12786" width="19.42578125" style="12" customWidth="1"/>
    <col min="12787" max="12787" width="26.42578125" style="12" customWidth="1"/>
    <col min="12788" max="12788" width="13.42578125" style="12" customWidth="1"/>
    <col min="12789" max="12790" width="20.7109375" style="12" customWidth="1"/>
    <col min="12791" max="12791" width="18.7109375" style="12" customWidth="1"/>
    <col min="12792" max="12792" width="15" style="12" customWidth="1"/>
    <col min="12793" max="12793" width="13.5703125" style="12" customWidth="1"/>
    <col min="12794" max="12794" width="11.5703125" style="12" customWidth="1"/>
    <col min="12795" max="12795" width="18.5703125" style="12" customWidth="1"/>
    <col min="12796" max="12796" width="12.7109375" style="12" customWidth="1"/>
    <col min="12797" max="12797" width="16.5703125" style="12" customWidth="1"/>
    <col min="12798" max="12798" width="13.140625" style="12" customWidth="1"/>
    <col min="12799" max="12799" width="13.5703125" style="12" customWidth="1"/>
    <col min="12800" max="12800" width="16.5703125" style="12" customWidth="1"/>
    <col min="12801" max="12801" width="14.140625" style="12" customWidth="1"/>
    <col min="12802" max="12802" width="8.140625" style="12" customWidth="1"/>
    <col min="12803" max="12804" width="14.140625" style="12" customWidth="1"/>
    <col min="12805" max="12805" width="18.28515625" style="12" customWidth="1"/>
    <col min="12806" max="12806" width="52.7109375" style="12" customWidth="1"/>
    <col min="12807" max="12808" width="14.140625" style="12" customWidth="1"/>
    <col min="12809" max="12810" width="18.28515625" style="12" customWidth="1"/>
    <col min="12811" max="12811" width="15.7109375" style="12" customWidth="1"/>
    <col min="12812" max="12812" width="13.85546875" style="12" customWidth="1"/>
    <col min="12813" max="12813" width="15.5703125" style="12" customWidth="1"/>
    <col min="12814" max="12814" width="10.5703125" style="12" customWidth="1"/>
    <col min="12815" max="12815" width="10.7109375" style="12" customWidth="1"/>
    <col min="12816" max="13024" width="11.7109375" style="12"/>
    <col min="13025" max="13026" width="4.28515625" style="12" customWidth="1"/>
    <col min="13027" max="13027" width="20.140625" style="12" customWidth="1"/>
    <col min="13028" max="13028" width="16.42578125" style="12" customWidth="1"/>
    <col min="13029" max="13031" width="17" style="12" customWidth="1"/>
    <col min="13032" max="13035" width="13.5703125" style="12" customWidth="1"/>
    <col min="13036" max="13036" width="15.85546875" style="12" customWidth="1"/>
    <col min="13037" max="13037" width="14.28515625" style="12" customWidth="1"/>
    <col min="13038" max="13038" width="16.7109375" style="12" customWidth="1"/>
    <col min="13039" max="13039" width="42" style="12" customWidth="1"/>
    <col min="13040" max="13040" width="25.5703125" style="12" customWidth="1"/>
    <col min="13041" max="13041" width="12.5703125" style="12" customWidth="1"/>
    <col min="13042" max="13042" width="19.42578125" style="12" customWidth="1"/>
    <col min="13043" max="13043" width="26.42578125" style="12" customWidth="1"/>
    <col min="13044" max="13044" width="13.42578125" style="12" customWidth="1"/>
    <col min="13045" max="13046" width="20.7109375" style="12" customWidth="1"/>
    <col min="13047" max="13047" width="18.7109375" style="12" customWidth="1"/>
    <col min="13048" max="13048" width="15" style="12" customWidth="1"/>
    <col min="13049" max="13049" width="13.5703125" style="12" customWidth="1"/>
    <col min="13050" max="13050" width="11.5703125" style="12" customWidth="1"/>
    <col min="13051" max="13051" width="18.5703125" style="12" customWidth="1"/>
    <col min="13052" max="13052" width="12.7109375" style="12" customWidth="1"/>
    <col min="13053" max="13053" width="16.5703125" style="12" customWidth="1"/>
    <col min="13054" max="13054" width="13.140625" style="12" customWidth="1"/>
    <col min="13055" max="13055" width="13.5703125" style="12" customWidth="1"/>
    <col min="13056" max="13056" width="16.5703125" style="12" customWidth="1"/>
    <col min="13057" max="13057" width="14.140625" style="12" customWidth="1"/>
    <col min="13058" max="13058" width="8.140625" style="12" customWidth="1"/>
    <col min="13059" max="13060" width="14.140625" style="12" customWidth="1"/>
    <col min="13061" max="13061" width="18.28515625" style="12" customWidth="1"/>
    <col min="13062" max="13062" width="52.7109375" style="12" customWidth="1"/>
    <col min="13063" max="13064" width="14.140625" style="12" customWidth="1"/>
    <col min="13065" max="13066" width="18.28515625" style="12" customWidth="1"/>
    <col min="13067" max="13067" width="15.7109375" style="12" customWidth="1"/>
    <col min="13068" max="13068" width="13.85546875" style="12" customWidth="1"/>
    <col min="13069" max="13069" width="15.5703125" style="12" customWidth="1"/>
    <col min="13070" max="13070" width="10.5703125" style="12" customWidth="1"/>
    <col min="13071" max="13071" width="10.7109375" style="12" customWidth="1"/>
    <col min="13072" max="13280" width="11.7109375" style="12"/>
    <col min="13281" max="13282" width="4.28515625" style="12" customWidth="1"/>
    <col min="13283" max="13283" width="20.140625" style="12" customWidth="1"/>
    <col min="13284" max="13284" width="16.42578125" style="12" customWidth="1"/>
    <col min="13285" max="13287" width="17" style="12" customWidth="1"/>
    <col min="13288" max="13291" width="13.5703125" style="12" customWidth="1"/>
    <col min="13292" max="13292" width="15.85546875" style="12" customWidth="1"/>
    <col min="13293" max="13293" width="14.28515625" style="12" customWidth="1"/>
    <col min="13294" max="13294" width="16.7109375" style="12" customWidth="1"/>
    <col min="13295" max="13295" width="42" style="12" customWidth="1"/>
    <col min="13296" max="13296" width="25.5703125" style="12" customWidth="1"/>
    <col min="13297" max="13297" width="12.5703125" style="12" customWidth="1"/>
    <col min="13298" max="13298" width="19.42578125" style="12" customWidth="1"/>
    <col min="13299" max="13299" width="26.42578125" style="12" customWidth="1"/>
    <col min="13300" max="13300" width="13.42578125" style="12" customWidth="1"/>
    <col min="13301" max="13302" width="20.7109375" style="12" customWidth="1"/>
    <col min="13303" max="13303" width="18.7109375" style="12" customWidth="1"/>
    <col min="13304" max="13304" width="15" style="12" customWidth="1"/>
    <col min="13305" max="13305" width="13.5703125" style="12" customWidth="1"/>
    <col min="13306" max="13306" width="11.5703125" style="12" customWidth="1"/>
    <col min="13307" max="13307" width="18.5703125" style="12" customWidth="1"/>
    <col min="13308" max="13308" width="12.7109375" style="12" customWidth="1"/>
    <col min="13309" max="13309" width="16.5703125" style="12" customWidth="1"/>
    <col min="13310" max="13310" width="13.140625" style="12" customWidth="1"/>
    <col min="13311" max="13311" width="13.5703125" style="12" customWidth="1"/>
    <col min="13312" max="13312" width="16.5703125" style="12" customWidth="1"/>
    <col min="13313" max="13313" width="14.140625" style="12" customWidth="1"/>
    <col min="13314" max="13314" width="8.140625" style="12" customWidth="1"/>
    <col min="13315" max="13316" width="14.140625" style="12" customWidth="1"/>
    <col min="13317" max="13317" width="18.28515625" style="12" customWidth="1"/>
    <col min="13318" max="13318" width="52.7109375" style="12" customWidth="1"/>
    <col min="13319" max="13320" width="14.140625" style="12" customWidth="1"/>
    <col min="13321" max="13322" width="18.28515625" style="12" customWidth="1"/>
    <col min="13323" max="13323" width="15.7109375" style="12" customWidth="1"/>
    <col min="13324" max="13324" width="13.85546875" style="12" customWidth="1"/>
    <col min="13325" max="13325" width="15.5703125" style="12" customWidth="1"/>
    <col min="13326" max="13326" width="10.5703125" style="12" customWidth="1"/>
    <col min="13327" max="13327" width="10.7109375" style="12" customWidth="1"/>
    <col min="13328" max="13536" width="11.7109375" style="12"/>
    <col min="13537" max="13538" width="4.28515625" style="12" customWidth="1"/>
    <col min="13539" max="13539" width="20.140625" style="12" customWidth="1"/>
    <col min="13540" max="13540" width="16.42578125" style="12" customWidth="1"/>
    <col min="13541" max="13543" width="17" style="12" customWidth="1"/>
    <col min="13544" max="13547" width="13.5703125" style="12" customWidth="1"/>
    <col min="13548" max="13548" width="15.85546875" style="12" customWidth="1"/>
    <col min="13549" max="13549" width="14.28515625" style="12" customWidth="1"/>
    <col min="13550" max="13550" width="16.7109375" style="12" customWidth="1"/>
    <col min="13551" max="13551" width="42" style="12" customWidth="1"/>
    <col min="13552" max="13552" width="25.5703125" style="12" customWidth="1"/>
    <col min="13553" max="13553" width="12.5703125" style="12" customWidth="1"/>
    <col min="13554" max="13554" width="19.42578125" style="12" customWidth="1"/>
    <col min="13555" max="13555" width="26.42578125" style="12" customWidth="1"/>
    <col min="13556" max="13556" width="13.42578125" style="12" customWidth="1"/>
    <col min="13557" max="13558" width="20.7109375" style="12" customWidth="1"/>
    <col min="13559" max="13559" width="18.7109375" style="12" customWidth="1"/>
    <col min="13560" max="13560" width="15" style="12" customWidth="1"/>
    <col min="13561" max="13561" width="13.5703125" style="12" customWidth="1"/>
    <col min="13562" max="13562" width="11.5703125" style="12" customWidth="1"/>
    <col min="13563" max="13563" width="18.5703125" style="12" customWidth="1"/>
    <col min="13564" max="13564" width="12.7109375" style="12" customWidth="1"/>
    <col min="13565" max="13565" width="16.5703125" style="12" customWidth="1"/>
    <col min="13566" max="13566" width="13.140625" style="12" customWidth="1"/>
    <col min="13567" max="13567" width="13.5703125" style="12" customWidth="1"/>
    <col min="13568" max="13568" width="16.5703125" style="12" customWidth="1"/>
    <col min="13569" max="13569" width="14.140625" style="12" customWidth="1"/>
    <col min="13570" max="13570" width="8.140625" style="12" customWidth="1"/>
    <col min="13571" max="13572" width="14.140625" style="12" customWidth="1"/>
    <col min="13573" max="13573" width="18.28515625" style="12" customWidth="1"/>
    <col min="13574" max="13574" width="52.7109375" style="12" customWidth="1"/>
    <col min="13575" max="13576" width="14.140625" style="12" customWidth="1"/>
    <col min="13577" max="13578" width="18.28515625" style="12" customWidth="1"/>
    <col min="13579" max="13579" width="15.7109375" style="12" customWidth="1"/>
    <col min="13580" max="13580" width="13.85546875" style="12" customWidth="1"/>
    <col min="13581" max="13581" width="15.5703125" style="12" customWidth="1"/>
    <col min="13582" max="13582" width="10.5703125" style="12" customWidth="1"/>
    <col min="13583" max="13583" width="10.7109375" style="12" customWidth="1"/>
    <col min="13584" max="13792" width="11.7109375" style="12"/>
    <col min="13793" max="13794" width="4.28515625" style="12" customWidth="1"/>
    <col min="13795" max="13795" width="20.140625" style="12" customWidth="1"/>
    <col min="13796" max="13796" width="16.42578125" style="12" customWidth="1"/>
    <col min="13797" max="13799" width="17" style="12" customWidth="1"/>
    <col min="13800" max="13803" width="13.5703125" style="12" customWidth="1"/>
    <col min="13804" max="13804" width="15.85546875" style="12" customWidth="1"/>
    <col min="13805" max="13805" width="14.28515625" style="12" customWidth="1"/>
    <col min="13806" max="13806" width="16.7109375" style="12" customWidth="1"/>
    <col min="13807" max="13807" width="42" style="12" customWidth="1"/>
    <col min="13808" max="13808" width="25.5703125" style="12" customWidth="1"/>
    <col min="13809" max="13809" width="12.5703125" style="12" customWidth="1"/>
    <col min="13810" max="13810" width="19.42578125" style="12" customWidth="1"/>
    <col min="13811" max="13811" width="26.42578125" style="12" customWidth="1"/>
    <col min="13812" max="13812" width="13.42578125" style="12" customWidth="1"/>
    <col min="13813" max="13814" width="20.7109375" style="12" customWidth="1"/>
    <col min="13815" max="13815" width="18.7109375" style="12" customWidth="1"/>
    <col min="13816" max="13816" width="15" style="12" customWidth="1"/>
    <col min="13817" max="13817" width="13.5703125" style="12" customWidth="1"/>
    <col min="13818" max="13818" width="11.5703125" style="12" customWidth="1"/>
    <col min="13819" max="13819" width="18.5703125" style="12" customWidth="1"/>
    <col min="13820" max="13820" width="12.7109375" style="12" customWidth="1"/>
    <col min="13821" max="13821" width="16.5703125" style="12" customWidth="1"/>
    <col min="13822" max="13822" width="13.140625" style="12" customWidth="1"/>
    <col min="13823" max="13823" width="13.5703125" style="12" customWidth="1"/>
    <col min="13824" max="13824" width="16.5703125" style="12" customWidth="1"/>
    <col min="13825" max="13825" width="14.140625" style="12" customWidth="1"/>
    <col min="13826" max="13826" width="8.140625" style="12" customWidth="1"/>
    <col min="13827" max="13828" width="14.140625" style="12" customWidth="1"/>
    <col min="13829" max="13829" width="18.28515625" style="12" customWidth="1"/>
    <col min="13830" max="13830" width="52.7109375" style="12" customWidth="1"/>
    <col min="13831" max="13832" width="14.140625" style="12" customWidth="1"/>
    <col min="13833" max="13834" width="18.28515625" style="12" customWidth="1"/>
    <col min="13835" max="13835" width="15.7109375" style="12" customWidth="1"/>
    <col min="13836" max="13836" width="13.85546875" style="12" customWidth="1"/>
    <col min="13837" max="13837" width="15.5703125" style="12" customWidth="1"/>
    <col min="13838" max="13838" width="10.5703125" style="12" customWidth="1"/>
    <col min="13839" max="13839" width="10.7109375" style="12" customWidth="1"/>
    <col min="13840" max="14048" width="11.7109375" style="12"/>
    <col min="14049" max="14050" width="4.28515625" style="12" customWidth="1"/>
    <col min="14051" max="14051" width="20.140625" style="12" customWidth="1"/>
    <col min="14052" max="14052" width="16.42578125" style="12" customWidth="1"/>
    <col min="14053" max="14055" width="17" style="12" customWidth="1"/>
    <col min="14056" max="14059" width="13.5703125" style="12" customWidth="1"/>
    <col min="14060" max="14060" width="15.85546875" style="12" customWidth="1"/>
    <col min="14061" max="14061" width="14.28515625" style="12" customWidth="1"/>
    <col min="14062" max="14062" width="16.7109375" style="12" customWidth="1"/>
    <col min="14063" max="14063" width="42" style="12" customWidth="1"/>
    <col min="14064" max="14064" width="25.5703125" style="12" customWidth="1"/>
    <col min="14065" max="14065" width="12.5703125" style="12" customWidth="1"/>
    <col min="14066" max="14066" width="19.42578125" style="12" customWidth="1"/>
    <col min="14067" max="14067" width="26.42578125" style="12" customWidth="1"/>
    <col min="14068" max="14068" width="13.42578125" style="12" customWidth="1"/>
    <col min="14069" max="14070" width="20.7109375" style="12" customWidth="1"/>
    <col min="14071" max="14071" width="18.7109375" style="12" customWidth="1"/>
    <col min="14072" max="14072" width="15" style="12" customWidth="1"/>
    <col min="14073" max="14073" width="13.5703125" style="12" customWidth="1"/>
    <col min="14074" max="14074" width="11.5703125" style="12" customWidth="1"/>
    <col min="14075" max="14075" width="18.5703125" style="12" customWidth="1"/>
    <col min="14076" max="14076" width="12.7109375" style="12" customWidth="1"/>
    <col min="14077" max="14077" width="16.5703125" style="12" customWidth="1"/>
    <col min="14078" max="14078" width="13.140625" style="12" customWidth="1"/>
    <col min="14079" max="14079" width="13.5703125" style="12" customWidth="1"/>
    <col min="14080" max="14080" width="16.5703125" style="12" customWidth="1"/>
    <col min="14081" max="14081" width="14.140625" style="12" customWidth="1"/>
    <col min="14082" max="14082" width="8.140625" style="12" customWidth="1"/>
    <col min="14083" max="14084" width="14.140625" style="12" customWidth="1"/>
    <col min="14085" max="14085" width="18.28515625" style="12" customWidth="1"/>
    <col min="14086" max="14086" width="52.7109375" style="12" customWidth="1"/>
    <col min="14087" max="14088" width="14.140625" style="12" customWidth="1"/>
    <col min="14089" max="14090" width="18.28515625" style="12" customWidth="1"/>
    <col min="14091" max="14091" width="15.7109375" style="12" customWidth="1"/>
    <col min="14092" max="14092" width="13.85546875" style="12" customWidth="1"/>
    <col min="14093" max="14093" width="15.5703125" style="12" customWidth="1"/>
    <col min="14094" max="14094" width="10.5703125" style="12" customWidth="1"/>
    <col min="14095" max="14095" width="10.7109375" style="12" customWidth="1"/>
    <col min="14096" max="14304" width="11.7109375" style="12"/>
    <col min="14305" max="14306" width="4.28515625" style="12" customWidth="1"/>
    <col min="14307" max="14307" width="20.140625" style="12" customWidth="1"/>
    <col min="14308" max="14308" width="16.42578125" style="12" customWidth="1"/>
    <col min="14309" max="14311" width="17" style="12" customWidth="1"/>
    <col min="14312" max="14315" width="13.5703125" style="12" customWidth="1"/>
    <col min="14316" max="14316" width="15.85546875" style="12" customWidth="1"/>
    <col min="14317" max="14317" width="14.28515625" style="12" customWidth="1"/>
    <col min="14318" max="14318" width="16.7109375" style="12" customWidth="1"/>
    <col min="14319" max="14319" width="42" style="12" customWidth="1"/>
    <col min="14320" max="14320" width="25.5703125" style="12" customWidth="1"/>
    <col min="14321" max="14321" width="12.5703125" style="12" customWidth="1"/>
    <col min="14322" max="14322" width="19.42578125" style="12" customWidth="1"/>
    <col min="14323" max="14323" width="26.42578125" style="12" customWidth="1"/>
    <col min="14324" max="14324" width="13.42578125" style="12" customWidth="1"/>
    <col min="14325" max="14326" width="20.7109375" style="12" customWidth="1"/>
    <col min="14327" max="14327" width="18.7109375" style="12" customWidth="1"/>
    <col min="14328" max="14328" width="15" style="12" customWidth="1"/>
    <col min="14329" max="14329" width="13.5703125" style="12" customWidth="1"/>
    <col min="14330" max="14330" width="11.5703125" style="12" customWidth="1"/>
    <col min="14331" max="14331" width="18.5703125" style="12" customWidth="1"/>
    <col min="14332" max="14332" width="12.7109375" style="12" customWidth="1"/>
    <col min="14333" max="14333" width="16.5703125" style="12" customWidth="1"/>
    <col min="14334" max="14334" width="13.140625" style="12" customWidth="1"/>
    <col min="14335" max="14335" width="13.5703125" style="12" customWidth="1"/>
    <col min="14336" max="14336" width="16.5703125" style="12" customWidth="1"/>
    <col min="14337" max="14337" width="14.140625" style="12" customWidth="1"/>
    <col min="14338" max="14338" width="8.140625" style="12" customWidth="1"/>
    <col min="14339" max="14340" width="14.140625" style="12" customWidth="1"/>
    <col min="14341" max="14341" width="18.28515625" style="12" customWidth="1"/>
    <col min="14342" max="14342" width="52.7109375" style="12" customWidth="1"/>
    <col min="14343" max="14344" width="14.140625" style="12" customWidth="1"/>
    <col min="14345" max="14346" width="18.28515625" style="12" customWidth="1"/>
    <col min="14347" max="14347" width="15.7109375" style="12" customWidth="1"/>
    <col min="14348" max="14348" width="13.85546875" style="12" customWidth="1"/>
    <col min="14349" max="14349" width="15.5703125" style="12" customWidth="1"/>
    <col min="14350" max="14350" width="10.5703125" style="12" customWidth="1"/>
    <col min="14351" max="14351" width="10.7109375" style="12" customWidth="1"/>
    <col min="14352" max="14560" width="11.7109375" style="12"/>
    <col min="14561" max="14562" width="4.28515625" style="12" customWidth="1"/>
    <col min="14563" max="14563" width="20.140625" style="12" customWidth="1"/>
    <col min="14564" max="14564" width="16.42578125" style="12" customWidth="1"/>
    <col min="14565" max="14567" width="17" style="12" customWidth="1"/>
    <col min="14568" max="14571" width="13.5703125" style="12" customWidth="1"/>
    <col min="14572" max="14572" width="15.85546875" style="12" customWidth="1"/>
    <col min="14573" max="14573" width="14.28515625" style="12" customWidth="1"/>
    <col min="14574" max="14574" width="16.7109375" style="12" customWidth="1"/>
    <col min="14575" max="14575" width="42" style="12" customWidth="1"/>
    <col min="14576" max="14576" width="25.5703125" style="12" customWidth="1"/>
    <col min="14577" max="14577" width="12.5703125" style="12" customWidth="1"/>
    <col min="14578" max="14578" width="19.42578125" style="12" customWidth="1"/>
    <col min="14579" max="14579" width="26.42578125" style="12" customWidth="1"/>
    <col min="14580" max="14580" width="13.42578125" style="12" customWidth="1"/>
    <col min="14581" max="14582" width="20.7109375" style="12" customWidth="1"/>
    <col min="14583" max="14583" width="18.7109375" style="12" customWidth="1"/>
    <col min="14584" max="14584" width="15" style="12" customWidth="1"/>
    <col min="14585" max="14585" width="13.5703125" style="12" customWidth="1"/>
    <col min="14586" max="14586" width="11.5703125" style="12" customWidth="1"/>
    <col min="14587" max="14587" width="18.5703125" style="12" customWidth="1"/>
    <col min="14588" max="14588" width="12.7109375" style="12" customWidth="1"/>
    <col min="14589" max="14589" width="16.5703125" style="12" customWidth="1"/>
    <col min="14590" max="14590" width="13.140625" style="12" customWidth="1"/>
    <col min="14591" max="14591" width="13.5703125" style="12" customWidth="1"/>
    <col min="14592" max="14592" width="16.5703125" style="12" customWidth="1"/>
    <col min="14593" max="14593" width="14.140625" style="12" customWidth="1"/>
    <col min="14594" max="14594" width="8.140625" style="12" customWidth="1"/>
    <col min="14595" max="14596" width="14.140625" style="12" customWidth="1"/>
    <col min="14597" max="14597" width="18.28515625" style="12" customWidth="1"/>
    <col min="14598" max="14598" width="52.7109375" style="12" customWidth="1"/>
    <col min="14599" max="14600" width="14.140625" style="12" customWidth="1"/>
    <col min="14601" max="14602" width="18.28515625" style="12" customWidth="1"/>
    <col min="14603" max="14603" width="15.7109375" style="12" customWidth="1"/>
    <col min="14604" max="14604" width="13.85546875" style="12" customWidth="1"/>
    <col min="14605" max="14605" width="15.5703125" style="12" customWidth="1"/>
    <col min="14606" max="14606" width="10.5703125" style="12" customWidth="1"/>
    <col min="14607" max="14607" width="10.7109375" style="12" customWidth="1"/>
    <col min="14608" max="14816" width="11.7109375" style="12"/>
    <col min="14817" max="14818" width="4.28515625" style="12" customWidth="1"/>
    <col min="14819" max="14819" width="20.140625" style="12" customWidth="1"/>
    <col min="14820" max="14820" width="16.42578125" style="12" customWidth="1"/>
    <col min="14821" max="14823" width="17" style="12" customWidth="1"/>
    <col min="14824" max="14827" width="13.5703125" style="12" customWidth="1"/>
    <col min="14828" max="14828" width="15.85546875" style="12" customWidth="1"/>
    <col min="14829" max="14829" width="14.28515625" style="12" customWidth="1"/>
    <col min="14830" max="14830" width="16.7109375" style="12" customWidth="1"/>
    <col min="14831" max="14831" width="42" style="12" customWidth="1"/>
    <col min="14832" max="14832" width="25.5703125" style="12" customWidth="1"/>
    <col min="14833" max="14833" width="12.5703125" style="12" customWidth="1"/>
    <col min="14834" max="14834" width="19.42578125" style="12" customWidth="1"/>
    <col min="14835" max="14835" width="26.42578125" style="12" customWidth="1"/>
    <col min="14836" max="14836" width="13.42578125" style="12" customWidth="1"/>
    <col min="14837" max="14838" width="20.7109375" style="12" customWidth="1"/>
    <col min="14839" max="14839" width="18.7109375" style="12" customWidth="1"/>
    <col min="14840" max="14840" width="15" style="12" customWidth="1"/>
    <col min="14841" max="14841" width="13.5703125" style="12" customWidth="1"/>
    <col min="14842" max="14842" width="11.5703125" style="12" customWidth="1"/>
    <col min="14843" max="14843" width="18.5703125" style="12" customWidth="1"/>
    <col min="14844" max="14844" width="12.7109375" style="12" customWidth="1"/>
    <col min="14845" max="14845" width="16.5703125" style="12" customWidth="1"/>
    <col min="14846" max="14846" width="13.140625" style="12" customWidth="1"/>
    <col min="14847" max="14847" width="13.5703125" style="12" customWidth="1"/>
    <col min="14848" max="14848" width="16.5703125" style="12" customWidth="1"/>
    <col min="14849" max="14849" width="14.140625" style="12" customWidth="1"/>
    <col min="14850" max="14850" width="8.140625" style="12" customWidth="1"/>
    <col min="14851" max="14852" width="14.140625" style="12" customWidth="1"/>
    <col min="14853" max="14853" width="18.28515625" style="12" customWidth="1"/>
    <col min="14854" max="14854" width="52.7109375" style="12" customWidth="1"/>
    <col min="14855" max="14856" width="14.140625" style="12" customWidth="1"/>
    <col min="14857" max="14858" width="18.28515625" style="12" customWidth="1"/>
    <col min="14859" max="14859" width="15.7109375" style="12" customWidth="1"/>
    <col min="14860" max="14860" width="13.85546875" style="12" customWidth="1"/>
    <col min="14861" max="14861" width="15.5703125" style="12" customWidth="1"/>
    <col min="14862" max="14862" width="10.5703125" style="12" customWidth="1"/>
    <col min="14863" max="14863" width="10.7109375" style="12" customWidth="1"/>
    <col min="14864" max="15072" width="11.7109375" style="12"/>
    <col min="15073" max="15074" width="4.28515625" style="12" customWidth="1"/>
    <col min="15075" max="15075" width="20.140625" style="12" customWidth="1"/>
    <col min="15076" max="15076" width="16.42578125" style="12" customWidth="1"/>
    <col min="15077" max="15079" width="17" style="12" customWidth="1"/>
    <col min="15080" max="15083" width="13.5703125" style="12" customWidth="1"/>
    <col min="15084" max="15084" width="15.85546875" style="12" customWidth="1"/>
    <col min="15085" max="15085" width="14.28515625" style="12" customWidth="1"/>
    <col min="15086" max="15086" width="16.7109375" style="12" customWidth="1"/>
    <col min="15087" max="15087" width="42" style="12" customWidth="1"/>
    <col min="15088" max="15088" width="25.5703125" style="12" customWidth="1"/>
    <col min="15089" max="15089" width="12.5703125" style="12" customWidth="1"/>
    <col min="15090" max="15090" width="19.42578125" style="12" customWidth="1"/>
    <col min="15091" max="15091" width="26.42578125" style="12" customWidth="1"/>
    <col min="15092" max="15092" width="13.42578125" style="12" customWidth="1"/>
    <col min="15093" max="15094" width="20.7109375" style="12" customWidth="1"/>
    <col min="15095" max="15095" width="18.7109375" style="12" customWidth="1"/>
    <col min="15096" max="15096" width="15" style="12" customWidth="1"/>
    <col min="15097" max="15097" width="13.5703125" style="12" customWidth="1"/>
    <col min="15098" max="15098" width="11.5703125" style="12" customWidth="1"/>
    <col min="15099" max="15099" width="18.5703125" style="12" customWidth="1"/>
    <col min="15100" max="15100" width="12.7109375" style="12" customWidth="1"/>
    <col min="15101" max="15101" width="16.5703125" style="12" customWidth="1"/>
    <col min="15102" max="15102" width="13.140625" style="12" customWidth="1"/>
    <col min="15103" max="15103" width="13.5703125" style="12" customWidth="1"/>
    <col min="15104" max="15104" width="16.5703125" style="12" customWidth="1"/>
    <col min="15105" max="15105" width="14.140625" style="12" customWidth="1"/>
    <col min="15106" max="15106" width="8.140625" style="12" customWidth="1"/>
    <col min="15107" max="15108" width="14.140625" style="12" customWidth="1"/>
    <col min="15109" max="15109" width="18.28515625" style="12" customWidth="1"/>
    <col min="15110" max="15110" width="52.7109375" style="12" customWidth="1"/>
    <col min="15111" max="15112" width="14.140625" style="12" customWidth="1"/>
    <col min="15113" max="15114" width="18.28515625" style="12" customWidth="1"/>
    <col min="15115" max="15115" width="15.7109375" style="12" customWidth="1"/>
    <col min="15116" max="15116" width="13.85546875" style="12" customWidth="1"/>
    <col min="15117" max="15117" width="15.5703125" style="12" customWidth="1"/>
    <col min="15118" max="15118" width="10.5703125" style="12" customWidth="1"/>
    <col min="15119" max="15119" width="10.7109375" style="12" customWidth="1"/>
    <col min="15120" max="15328" width="11.7109375" style="12"/>
    <col min="15329" max="15330" width="4.28515625" style="12" customWidth="1"/>
    <col min="15331" max="15331" width="20.140625" style="12" customWidth="1"/>
    <col min="15332" max="15332" width="16.42578125" style="12" customWidth="1"/>
    <col min="15333" max="15335" width="17" style="12" customWidth="1"/>
    <col min="15336" max="15339" width="13.5703125" style="12" customWidth="1"/>
    <col min="15340" max="15340" width="15.85546875" style="12" customWidth="1"/>
    <col min="15341" max="15341" width="14.28515625" style="12" customWidth="1"/>
    <col min="15342" max="15342" width="16.7109375" style="12" customWidth="1"/>
    <col min="15343" max="15343" width="42" style="12" customWidth="1"/>
    <col min="15344" max="15344" width="25.5703125" style="12" customWidth="1"/>
    <col min="15345" max="15345" width="12.5703125" style="12" customWidth="1"/>
    <col min="15346" max="15346" width="19.42578125" style="12" customWidth="1"/>
    <col min="15347" max="15347" width="26.42578125" style="12" customWidth="1"/>
    <col min="15348" max="15348" width="13.42578125" style="12" customWidth="1"/>
    <col min="15349" max="15350" width="20.7109375" style="12" customWidth="1"/>
    <col min="15351" max="15351" width="18.7109375" style="12" customWidth="1"/>
    <col min="15352" max="15352" width="15" style="12" customWidth="1"/>
    <col min="15353" max="15353" width="13.5703125" style="12" customWidth="1"/>
    <col min="15354" max="15354" width="11.5703125" style="12" customWidth="1"/>
    <col min="15355" max="15355" width="18.5703125" style="12" customWidth="1"/>
    <col min="15356" max="15356" width="12.7109375" style="12" customWidth="1"/>
    <col min="15357" max="15357" width="16.5703125" style="12" customWidth="1"/>
    <col min="15358" max="15358" width="13.140625" style="12" customWidth="1"/>
    <col min="15359" max="15359" width="13.5703125" style="12" customWidth="1"/>
    <col min="15360" max="15360" width="16.5703125" style="12" customWidth="1"/>
    <col min="15361" max="15361" width="14.140625" style="12" customWidth="1"/>
    <col min="15362" max="15362" width="8.140625" style="12" customWidth="1"/>
    <col min="15363" max="15364" width="14.140625" style="12" customWidth="1"/>
    <col min="15365" max="15365" width="18.28515625" style="12" customWidth="1"/>
    <col min="15366" max="15366" width="52.7109375" style="12" customWidth="1"/>
    <col min="15367" max="15368" width="14.140625" style="12" customWidth="1"/>
    <col min="15369" max="15370" width="18.28515625" style="12" customWidth="1"/>
    <col min="15371" max="15371" width="15.7109375" style="12" customWidth="1"/>
    <col min="15372" max="15372" width="13.85546875" style="12" customWidth="1"/>
    <col min="15373" max="15373" width="15.5703125" style="12" customWidth="1"/>
    <col min="15374" max="15374" width="10.5703125" style="12" customWidth="1"/>
    <col min="15375" max="15375" width="10.7109375" style="12" customWidth="1"/>
    <col min="15376" max="15584" width="11.7109375" style="12"/>
    <col min="15585" max="15586" width="4.28515625" style="12" customWidth="1"/>
    <col min="15587" max="15587" width="20.140625" style="12" customWidth="1"/>
    <col min="15588" max="15588" width="16.42578125" style="12" customWidth="1"/>
    <col min="15589" max="15591" width="17" style="12" customWidth="1"/>
    <col min="15592" max="15595" width="13.5703125" style="12" customWidth="1"/>
    <col min="15596" max="15596" width="15.85546875" style="12" customWidth="1"/>
    <col min="15597" max="15597" width="14.28515625" style="12" customWidth="1"/>
    <col min="15598" max="15598" width="16.7109375" style="12" customWidth="1"/>
    <col min="15599" max="15599" width="42" style="12" customWidth="1"/>
    <col min="15600" max="15600" width="25.5703125" style="12" customWidth="1"/>
    <col min="15601" max="15601" width="12.5703125" style="12" customWidth="1"/>
    <col min="15602" max="15602" width="19.42578125" style="12" customWidth="1"/>
    <col min="15603" max="15603" width="26.42578125" style="12" customWidth="1"/>
    <col min="15604" max="15604" width="13.42578125" style="12" customWidth="1"/>
    <col min="15605" max="15606" width="20.7109375" style="12" customWidth="1"/>
    <col min="15607" max="15607" width="18.7109375" style="12" customWidth="1"/>
    <col min="15608" max="15608" width="15" style="12" customWidth="1"/>
    <col min="15609" max="15609" width="13.5703125" style="12" customWidth="1"/>
    <col min="15610" max="15610" width="11.5703125" style="12" customWidth="1"/>
    <col min="15611" max="15611" width="18.5703125" style="12" customWidth="1"/>
    <col min="15612" max="15612" width="12.7109375" style="12" customWidth="1"/>
    <col min="15613" max="15613" width="16.5703125" style="12" customWidth="1"/>
    <col min="15614" max="15614" width="13.140625" style="12" customWidth="1"/>
    <col min="15615" max="15615" width="13.5703125" style="12" customWidth="1"/>
    <col min="15616" max="15616" width="16.5703125" style="12" customWidth="1"/>
    <col min="15617" max="15617" width="14.140625" style="12" customWidth="1"/>
    <col min="15618" max="15618" width="8.140625" style="12" customWidth="1"/>
    <col min="15619" max="15620" width="14.140625" style="12" customWidth="1"/>
    <col min="15621" max="15621" width="18.28515625" style="12" customWidth="1"/>
    <col min="15622" max="15622" width="52.7109375" style="12" customWidth="1"/>
    <col min="15623" max="15624" width="14.140625" style="12" customWidth="1"/>
    <col min="15625" max="15626" width="18.28515625" style="12" customWidth="1"/>
    <col min="15627" max="15627" width="15.7109375" style="12" customWidth="1"/>
    <col min="15628" max="15628" width="13.85546875" style="12" customWidth="1"/>
    <col min="15629" max="15629" width="15.5703125" style="12" customWidth="1"/>
    <col min="15630" max="15630" width="10.5703125" style="12" customWidth="1"/>
    <col min="15631" max="15631" width="10.7109375" style="12" customWidth="1"/>
    <col min="15632" max="15840" width="11.7109375" style="12"/>
    <col min="15841" max="15842" width="4.28515625" style="12" customWidth="1"/>
    <col min="15843" max="15843" width="20.140625" style="12" customWidth="1"/>
    <col min="15844" max="15844" width="16.42578125" style="12" customWidth="1"/>
    <col min="15845" max="15847" width="17" style="12" customWidth="1"/>
    <col min="15848" max="15851" width="13.5703125" style="12" customWidth="1"/>
    <col min="15852" max="15852" width="15.85546875" style="12" customWidth="1"/>
    <col min="15853" max="15853" width="14.28515625" style="12" customWidth="1"/>
    <col min="15854" max="15854" width="16.7109375" style="12" customWidth="1"/>
    <col min="15855" max="15855" width="42" style="12" customWidth="1"/>
    <col min="15856" max="15856" width="25.5703125" style="12" customWidth="1"/>
    <col min="15857" max="15857" width="12.5703125" style="12" customWidth="1"/>
    <col min="15858" max="15858" width="19.42578125" style="12" customWidth="1"/>
    <col min="15859" max="15859" width="26.42578125" style="12" customWidth="1"/>
    <col min="15860" max="15860" width="13.42578125" style="12" customWidth="1"/>
    <col min="15861" max="15862" width="20.7109375" style="12" customWidth="1"/>
    <col min="15863" max="15863" width="18.7109375" style="12" customWidth="1"/>
    <col min="15864" max="15864" width="15" style="12" customWidth="1"/>
    <col min="15865" max="15865" width="13.5703125" style="12" customWidth="1"/>
    <col min="15866" max="15866" width="11.5703125" style="12" customWidth="1"/>
    <col min="15867" max="15867" width="18.5703125" style="12" customWidth="1"/>
    <col min="15868" max="15868" width="12.7109375" style="12" customWidth="1"/>
    <col min="15869" max="15869" width="16.5703125" style="12" customWidth="1"/>
    <col min="15870" max="15870" width="13.140625" style="12" customWidth="1"/>
    <col min="15871" max="15871" width="13.5703125" style="12" customWidth="1"/>
    <col min="15872" max="15872" width="16.5703125" style="12" customWidth="1"/>
    <col min="15873" max="15873" width="14.140625" style="12" customWidth="1"/>
    <col min="15874" max="15874" width="8.140625" style="12" customWidth="1"/>
    <col min="15875" max="15876" width="14.140625" style="12" customWidth="1"/>
    <col min="15877" max="15877" width="18.28515625" style="12" customWidth="1"/>
    <col min="15878" max="15878" width="52.7109375" style="12" customWidth="1"/>
    <col min="15879" max="15880" width="14.140625" style="12" customWidth="1"/>
    <col min="15881" max="15882" width="18.28515625" style="12" customWidth="1"/>
    <col min="15883" max="15883" width="15.7109375" style="12" customWidth="1"/>
    <col min="15884" max="15884" width="13.85546875" style="12" customWidth="1"/>
    <col min="15885" max="15885" width="15.5703125" style="12" customWidth="1"/>
    <col min="15886" max="15886" width="10.5703125" style="12" customWidth="1"/>
    <col min="15887" max="15887" width="10.7109375" style="12" customWidth="1"/>
    <col min="15888" max="16096" width="11.7109375" style="12"/>
    <col min="16097" max="16098" width="4.28515625" style="12" customWidth="1"/>
    <col min="16099" max="16099" width="20.140625" style="12" customWidth="1"/>
    <col min="16100" max="16100" width="16.42578125" style="12" customWidth="1"/>
    <col min="16101" max="16103" width="17" style="12" customWidth="1"/>
    <col min="16104" max="16107" width="13.5703125" style="12" customWidth="1"/>
    <col min="16108" max="16108" width="15.85546875" style="12" customWidth="1"/>
    <col min="16109" max="16109" width="14.28515625" style="12" customWidth="1"/>
    <col min="16110" max="16110" width="16.7109375" style="12" customWidth="1"/>
    <col min="16111" max="16111" width="42" style="12" customWidth="1"/>
    <col min="16112" max="16112" width="25.5703125" style="12" customWidth="1"/>
    <col min="16113" max="16113" width="12.5703125" style="12" customWidth="1"/>
    <col min="16114" max="16114" width="19.42578125" style="12" customWidth="1"/>
    <col min="16115" max="16115" width="26.42578125" style="12" customWidth="1"/>
    <col min="16116" max="16116" width="13.42578125" style="12" customWidth="1"/>
    <col min="16117" max="16118" width="20.7109375" style="12" customWidth="1"/>
    <col min="16119" max="16119" width="18.7109375" style="12" customWidth="1"/>
    <col min="16120" max="16120" width="15" style="12" customWidth="1"/>
    <col min="16121" max="16121" width="13.5703125" style="12" customWidth="1"/>
    <col min="16122" max="16122" width="11.5703125" style="12" customWidth="1"/>
    <col min="16123" max="16123" width="18.5703125" style="12" customWidth="1"/>
    <col min="16124" max="16124" width="12.7109375" style="12" customWidth="1"/>
    <col min="16125" max="16125" width="16.5703125" style="12" customWidth="1"/>
    <col min="16126" max="16126" width="13.140625" style="12" customWidth="1"/>
    <col min="16127" max="16127" width="13.5703125" style="12" customWidth="1"/>
    <col min="16128" max="16128" width="16.5703125" style="12" customWidth="1"/>
    <col min="16129" max="16129" width="14.140625" style="12" customWidth="1"/>
    <col min="16130" max="16130" width="8.140625" style="12" customWidth="1"/>
    <col min="16131" max="16132" width="14.140625" style="12" customWidth="1"/>
    <col min="16133" max="16133" width="18.28515625" style="12" customWidth="1"/>
    <col min="16134" max="16134" width="52.7109375" style="12" customWidth="1"/>
    <col min="16135" max="16136" width="14.140625" style="12" customWidth="1"/>
    <col min="16137" max="16138" width="18.28515625" style="12" customWidth="1"/>
    <col min="16139" max="16139" width="15.7109375" style="12" customWidth="1"/>
    <col min="16140" max="16140" width="13.85546875" style="12" customWidth="1"/>
    <col min="16141" max="16141" width="15.5703125" style="12" customWidth="1"/>
    <col min="16142" max="16142" width="10.5703125" style="12" customWidth="1"/>
    <col min="16143" max="16143" width="10.7109375" style="12" customWidth="1"/>
    <col min="16144" max="16384" width="11.7109375" style="12"/>
  </cols>
  <sheetData>
    <row r="1" spans="1:16" ht="18" customHeight="1">
      <c r="A1" s="120" t="s">
        <v>147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6" s="3" customFormat="1" ht="43.5" customHeight="1">
      <c r="A2" s="70" t="s">
        <v>0</v>
      </c>
      <c r="B2" s="71" t="s">
        <v>1</v>
      </c>
      <c r="C2" s="72" t="s">
        <v>2</v>
      </c>
      <c r="D2" s="70" t="s">
        <v>3</v>
      </c>
      <c r="E2" s="74" t="s">
        <v>4</v>
      </c>
      <c r="F2" s="70" t="s">
        <v>5</v>
      </c>
      <c r="G2" s="75" t="s">
        <v>6</v>
      </c>
      <c r="H2" s="73" t="s">
        <v>7</v>
      </c>
      <c r="I2" s="70" t="s">
        <v>8</v>
      </c>
      <c r="J2" s="70" t="s">
        <v>9</v>
      </c>
      <c r="K2" s="70" t="s">
        <v>10</v>
      </c>
      <c r="L2" s="70" t="s">
        <v>11</v>
      </c>
      <c r="M2" s="2" t="s">
        <v>12</v>
      </c>
      <c r="N2" s="2" t="s">
        <v>13</v>
      </c>
      <c r="O2" s="1" t="s">
        <v>14</v>
      </c>
    </row>
    <row r="3" spans="1:16" s="11" customFormat="1" ht="52.9" customHeight="1">
      <c r="A3" s="5" t="s">
        <v>20</v>
      </c>
      <c r="B3" s="14" t="s">
        <v>15</v>
      </c>
      <c r="C3" s="15" t="s">
        <v>19</v>
      </c>
      <c r="D3" s="10" t="s">
        <v>21</v>
      </c>
      <c r="E3" s="76" t="s">
        <v>22</v>
      </c>
      <c r="F3" s="16">
        <v>2125100160</v>
      </c>
      <c r="G3" s="10" t="s">
        <v>18</v>
      </c>
      <c r="H3" s="16">
        <v>2125100160</v>
      </c>
      <c r="I3" s="10" t="s">
        <v>18</v>
      </c>
      <c r="J3" s="17">
        <v>870000</v>
      </c>
      <c r="K3" s="9">
        <v>45200</v>
      </c>
      <c r="L3" s="9">
        <v>45351</v>
      </c>
      <c r="M3" s="10">
        <v>1097</v>
      </c>
      <c r="N3" s="9">
        <v>45233</v>
      </c>
      <c r="O3" s="4"/>
      <c r="P3" s="12"/>
    </row>
    <row r="4" spans="1:16" ht="52.9" customHeight="1">
      <c r="A4" s="5" t="s">
        <v>29</v>
      </c>
      <c r="B4" s="6" t="s">
        <v>15</v>
      </c>
      <c r="C4" s="7" t="s">
        <v>19</v>
      </c>
      <c r="D4" s="10" t="s">
        <v>26</v>
      </c>
      <c r="E4" s="21" t="s">
        <v>16</v>
      </c>
      <c r="F4" s="6" t="s">
        <v>27</v>
      </c>
      <c r="G4" s="10" t="s">
        <v>28</v>
      </c>
      <c r="H4" s="6" t="s">
        <v>27</v>
      </c>
      <c r="I4" s="10" t="s">
        <v>28</v>
      </c>
      <c r="J4" s="8">
        <v>111000</v>
      </c>
      <c r="K4" s="20">
        <v>45110</v>
      </c>
      <c r="L4" s="20">
        <v>45351</v>
      </c>
      <c r="M4" s="10">
        <v>869</v>
      </c>
      <c r="N4" s="9">
        <v>45166</v>
      </c>
      <c r="O4" s="4"/>
    </row>
    <row r="5" spans="1:16" ht="52.9" customHeight="1">
      <c r="A5" s="5" t="s">
        <v>34</v>
      </c>
      <c r="B5" s="6" t="s">
        <v>15</v>
      </c>
      <c r="C5" s="7" t="s">
        <v>19</v>
      </c>
      <c r="D5" s="10" t="s">
        <v>31</v>
      </c>
      <c r="E5" s="21" t="s">
        <v>22</v>
      </c>
      <c r="F5" s="18" t="s">
        <v>32</v>
      </c>
      <c r="G5" s="10" t="s">
        <v>33</v>
      </c>
      <c r="H5" s="18" t="s">
        <v>32</v>
      </c>
      <c r="I5" s="10" t="s">
        <v>33</v>
      </c>
      <c r="J5" s="8">
        <v>18000</v>
      </c>
      <c r="K5" s="9">
        <v>45108</v>
      </c>
      <c r="L5" s="9">
        <v>45230</v>
      </c>
      <c r="M5" s="5">
        <v>1092</v>
      </c>
      <c r="N5" s="19">
        <v>45230</v>
      </c>
      <c r="O5" s="4"/>
    </row>
    <row r="6" spans="1:16" ht="52.9" customHeight="1">
      <c r="A6" s="5" t="s">
        <v>48</v>
      </c>
      <c r="B6" s="14" t="s">
        <v>15</v>
      </c>
      <c r="C6" s="15" t="s">
        <v>19</v>
      </c>
      <c r="D6" s="10" t="s">
        <v>49</v>
      </c>
      <c r="E6" s="76" t="s">
        <v>22</v>
      </c>
      <c r="F6" s="16" t="s">
        <v>46</v>
      </c>
      <c r="G6" s="10" t="s">
        <v>47</v>
      </c>
      <c r="H6" s="16" t="s">
        <v>46</v>
      </c>
      <c r="I6" s="10" t="s">
        <v>47</v>
      </c>
      <c r="J6" s="27">
        <v>2160000</v>
      </c>
      <c r="K6" s="9">
        <v>45200</v>
      </c>
      <c r="L6" s="9">
        <v>45473</v>
      </c>
      <c r="M6" s="10">
        <v>1197</v>
      </c>
      <c r="N6" s="9">
        <v>45261</v>
      </c>
      <c r="O6" s="4"/>
    </row>
    <row r="7" spans="1:16" ht="52.9" customHeight="1">
      <c r="A7" s="77" t="s">
        <v>50</v>
      </c>
      <c r="B7" s="6" t="s">
        <v>15</v>
      </c>
      <c r="C7" s="7" t="s">
        <v>19</v>
      </c>
      <c r="D7" s="10" t="s">
        <v>45</v>
      </c>
      <c r="E7" s="21" t="s">
        <v>22</v>
      </c>
      <c r="F7" s="6" t="s">
        <v>43</v>
      </c>
      <c r="G7" s="10" t="s">
        <v>44</v>
      </c>
      <c r="H7" s="6" t="s">
        <v>43</v>
      </c>
      <c r="I7" s="10" t="s">
        <v>44</v>
      </c>
      <c r="J7" s="8">
        <v>840000</v>
      </c>
      <c r="K7" s="20">
        <v>45170</v>
      </c>
      <c r="L7" s="20">
        <v>45382</v>
      </c>
      <c r="M7" s="25">
        <v>988</v>
      </c>
      <c r="N7" s="26">
        <v>45198</v>
      </c>
      <c r="O7" s="4"/>
    </row>
    <row r="8" spans="1:16" ht="52.9" customHeight="1">
      <c r="A8" s="78" t="s">
        <v>146</v>
      </c>
      <c r="B8" s="6" t="s">
        <v>15</v>
      </c>
      <c r="C8" s="7" t="s">
        <v>19</v>
      </c>
      <c r="D8" s="10" t="s">
        <v>54</v>
      </c>
      <c r="E8" s="21" t="s">
        <v>22</v>
      </c>
      <c r="F8" s="6" t="s">
        <v>39</v>
      </c>
      <c r="G8" s="10" t="s">
        <v>53</v>
      </c>
      <c r="H8" s="6" t="s">
        <v>39</v>
      </c>
      <c r="I8" s="10" t="s">
        <v>53</v>
      </c>
      <c r="J8" s="13">
        <v>780000</v>
      </c>
      <c r="K8" s="9">
        <v>45108</v>
      </c>
      <c r="L8" s="9">
        <v>45322</v>
      </c>
      <c r="M8" s="10">
        <v>988</v>
      </c>
      <c r="N8" s="9">
        <v>45198</v>
      </c>
      <c r="O8" s="4"/>
    </row>
    <row r="9" spans="1:16" s="11" customFormat="1" ht="87.75" customHeight="1">
      <c r="A9" s="14" t="s">
        <v>56</v>
      </c>
      <c r="B9" s="6" t="s">
        <v>15</v>
      </c>
      <c r="C9" s="7" t="s">
        <v>19</v>
      </c>
      <c r="D9" s="5" t="s">
        <v>55</v>
      </c>
      <c r="E9" s="21" t="s">
        <v>22</v>
      </c>
      <c r="F9" s="14" t="s">
        <v>51</v>
      </c>
      <c r="G9" s="5" t="s">
        <v>51</v>
      </c>
      <c r="H9" s="14" t="s">
        <v>35</v>
      </c>
      <c r="I9" s="5" t="s">
        <v>36</v>
      </c>
      <c r="J9" s="23">
        <v>134400</v>
      </c>
      <c r="K9" s="19">
        <v>45078</v>
      </c>
      <c r="L9" s="19">
        <v>45199</v>
      </c>
      <c r="M9" s="5">
        <v>869</v>
      </c>
      <c r="N9" s="19">
        <v>45166</v>
      </c>
      <c r="O9" s="5"/>
    </row>
    <row r="10" spans="1:16" ht="52.9" customHeight="1">
      <c r="A10" s="5" t="s">
        <v>59</v>
      </c>
      <c r="B10" s="14" t="s">
        <v>15</v>
      </c>
      <c r="C10" s="15" t="s">
        <v>19</v>
      </c>
      <c r="D10" s="10" t="s">
        <v>60</v>
      </c>
      <c r="E10" s="76" t="s">
        <v>52</v>
      </c>
      <c r="F10" s="16">
        <v>2900190303</v>
      </c>
      <c r="G10" s="10" t="s">
        <v>58</v>
      </c>
      <c r="H10" s="16" t="s">
        <v>57</v>
      </c>
      <c r="I10" s="10" t="s">
        <v>58</v>
      </c>
      <c r="J10" s="13">
        <v>1224000</v>
      </c>
      <c r="K10" s="9">
        <v>45108</v>
      </c>
      <c r="L10" s="9">
        <v>45473</v>
      </c>
      <c r="M10" s="10">
        <v>1092</v>
      </c>
      <c r="N10" s="9">
        <v>45230</v>
      </c>
      <c r="O10" s="4"/>
    </row>
    <row r="11" spans="1:16" ht="52.9" customHeight="1">
      <c r="A11" s="5" t="s">
        <v>65</v>
      </c>
      <c r="B11" s="6" t="s">
        <v>15</v>
      </c>
      <c r="C11" s="7" t="s">
        <v>19</v>
      </c>
      <c r="D11" s="10" t="s">
        <v>64</v>
      </c>
      <c r="E11" s="21" t="s">
        <v>22</v>
      </c>
      <c r="F11" s="6" t="s">
        <v>62</v>
      </c>
      <c r="G11" s="10" t="s">
        <v>63</v>
      </c>
      <c r="H11" s="6" t="s">
        <v>62</v>
      </c>
      <c r="I11" s="10" t="s">
        <v>63</v>
      </c>
      <c r="J11" s="8">
        <v>192000</v>
      </c>
      <c r="K11" s="20">
        <v>45170</v>
      </c>
      <c r="L11" s="20">
        <v>45291</v>
      </c>
      <c r="M11" s="45">
        <v>1092</v>
      </c>
      <c r="N11" s="9">
        <v>45230</v>
      </c>
      <c r="O11" s="4"/>
    </row>
    <row r="12" spans="1:16" ht="52.9" customHeight="1">
      <c r="A12" s="5" t="s">
        <v>68</v>
      </c>
      <c r="B12" s="14" t="s">
        <v>42</v>
      </c>
      <c r="C12" s="15" t="s">
        <v>19</v>
      </c>
      <c r="D12" s="10" t="s">
        <v>67</v>
      </c>
      <c r="E12" s="76" t="s">
        <v>22</v>
      </c>
      <c r="F12" s="16" t="s">
        <v>51</v>
      </c>
      <c r="G12" s="10" t="s">
        <v>51</v>
      </c>
      <c r="H12" s="16" t="s">
        <v>69</v>
      </c>
      <c r="I12" s="10" t="s">
        <v>66</v>
      </c>
      <c r="J12" s="13">
        <v>5000</v>
      </c>
      <c r="K12" s="9">
        <v>45047</v>
      </c>
      <c r="L12" s="9">
        <v>45260</v>
      </c>
      <c r="M12" s="10">
        <v>1197</v>
      </c>
      <c r="N12" s="9">
        <v>45261</v>
      </c>
      <c r="O12" s="4"/>
      <c r="P12" s="28"/>
    </row>
    <row r="13" spans="1:16" ht="52.9" customHeight="1">
      <c r="A13" s="5" t="s">
        <v>71</v>
      </c>
      <c r="B13" s="6" t="s">
        <v>15</v>
      </c>
      <c r="C13" s="7" t="s">
        <v>19</v>
      </c>
      <c r="D13" s="10" t="s">
        <v>70</v>
      </c>
      <c r="E13" s="21" t="s">
        <v>16</v>
      </c>
      <c r="F13" s="6" t="s">
        <v>23</v>
      </c>
      <c r="G13" s="10" t="s">
        <v>24</v>
      </c>
      <c r="H13" s="6" t="s">
        <v>23</v>
      </c>
      <c r="I13" s="10" t="s">
        <v>24</v>
      </c>
      <c r="J13" s="8">
        <v>9600</v>
      </c>
      <c r="K13" s="9">
        <v>45139</v>
      </c>
      <c r="L13" s="9">
        <v>45322</v>
      </c>
      <c r="M13" s="10">
        <v>1197</v>
      </c>
      <c r="N13" s="9">
        <v>45261</v>
      </c>
      <c r="O13" s="4"/>
    </row>
    <row r="14" spans="1:16" ht="52.9" customHeight="1">
      <c r="A14" s="78" t="s">
        <v>75</v>
      </c>
      <c r="B14" s="14" t="s">
        <v>15</v>
      </c>
      <c r="C14" s="15" t="s">
        <v>19</v>
      </c>
      <c r="D14" s="10" t="s">
        <v>73</v>
      </c>
      <c r="E14" s="21" t="s">
        <v>74</v>
      </c>
      <c r="F14" s="16">
        <v>1726990938</v>
      </c>
      <c r="G14" s="10" t="s">
        <v>25</v>
      </c>
      <c r="H14" s="16">
        <v>1726990938</v>
      </c>
      <c r="I14" s="10" t="s">
        <v>25</v>
      </c>
      <c r="J14" s="13">
        <v>3500</v>
      </c>
      <c r="K14" s="19">
        <v>45200</v>
      </c>
      <c r="L14" s="9">
        <v>45351</v>
      </c>
      <c r="M14" s="10">
        <v>1097</v>
      </c>
      <c r="N14" s="9">
        <v>45233</v>
      </c>
      <c r="O14" s="4"/>
    </row>
    <row r="15" spans="1:16" ht="52.9" customHeight="1">
      <c r="A15" s="5" t="s">
        <v>80</v>
      </c>
      <c r="B15" s="14" t="s">
        <v>15</v>
      </c>
      <c r="C15" s="5" t="s">
        <v>19</v>
      </c>
      <c r="D15" s="29" t="s">
        <v>81</v>
      </c>
      <c r="E15" s="32" t="s">
        <v>82</v>
      </c>
      <c r="F15" s="79" t="s">
        <v>83</v>
      </c>
      <c r="G15" s="34" t="s">
        <v>84</v>
      </c>
      <c r="H15" s="79" t="s">
        <v>83</v>
      </c>
      <c r="I15" s="34" t="s">
        <v>84</v>
      </c>
      <c r="J15" s="13">
        <v>5215.5</v>
      </c>
      <c r="K15" s="19">
        <v>45170</v>
      </c>
      <c r="L15" s="9">
        <v>45657</v>
      </c>
      <c r="M15" s="10">
        <v>890</v>
      </c>
      <c r="N15" s="9">
        <v>45174</v>
      </c>
      <c r="O15" s="4"/>
    </row>
    <row r="16" spans="1:16" ht="52.9" customHeight="1">
      <c r="A16" s="5" t="s">
        <v>85</v>
      </c>
      <c r="B16" s="14" t="s">
        <v>15</v>
      </c>
      <c r="C16" s="5" t="s">
        <v>19</v>
      </c>
      <c r="D16" s="6" t="s">
        <v>86</v>
      </c>
      <c r="E16" s="32" t="s">
        <v>87</v>
      </c>
      <c r="F16" s="16">
        <v>98096010172</v>
      </c>
      <c r="G16" s="10" t="s">
        <v>88</v>
      </c>
      <c r="H16" s="16">
        <v>98096010172</v>
      </c>
      <c r="I16" s="10" t="s">
        <v>88</v>
      </c>
      <c r="J16" s="13">
        <v>2600</v>
      </c>
      <c r="K16" s="19">
        <v>45170</v>
      </c>
      <c r="L16" s="9">
        <v>45291</v>
      </c>
      <c r="M16" s="10">
        <v>890</v>
      </c>
      <c r="N16" s="9">
        <v>45174</v>
      </c>
      <c r="O16" s="4"/>
      <c r="P16" s="30"/>
    </row>
    <row r="17" spans="1:16" ht="52.9" customHeight="1">
      <c r="A17" s="5" t="s">
        <v>89</v>
      </c>
      <c r="B17" s="14" t="s">
        <v>15</v>
      </c>
      <c r="C17" s="5" t="s">
        <v>19</v>
      </c>
      <c r="D17" s="11" t="s">
        <v>90</v>
      </c>
      <c r="E17" s="32" t="s">
        <v>87</v>
      </c>
      <c r="F17" s="16" t="s">
        <v>78</v>
      </c>
      <c r="G17" s="10" t="s">
        <v>91</v>
      </c>
      <c r="H17" s="16" t="s">
        <v>78</v>
      </c>
      <c r="I17" s="10" t="s">
        <v>91</v>
      </c>
      <c r="J17" s="13">
        <v>23350</v>
      </c>
      <c r="K17" s="19">
        <v>45180</v>
      </c>
      <c r="L17" s="9">
        <v>45179</v>
      </c>
      <c r="M17" s="10">
        <v>890</v>
      </c>
      <c r="N17" s="9">
        <v>45174</v>
      </c>
      <c r="O17" s="4"/>
      <c r="P17" s="28"/>
    </row>
    <row r="18" spans="1:16" ht="52.9" customHeight="1">
      <c r="A18" s="24" t="s">
        <v>92</v>
      </c>
      <c r="B18" s="14" t="s">
        <v>15</v>
      </c>
      <c r="C18" s="15" t="s">
        <v>19</v>
      </c>
      <c r="D18" s="6" t="s">
        <v>93</v>
      </c>
      <c r="E18" s="32" t="s">
        <v>87</v>
      </c>
      <c r="F18" s="16"/>
      <c r="G18" s="10"/>
      <c r="H18" s="16"/>
      <c r="I18" s="10" t="s">
        <v>79</v>
      </c>
      <c r="J18" s="13">
        <v>2590</v>
      </c>
      <c r="K18" s="19">
        <v>45231</v>
      </c>
      <c r="L18" s="9">
        <v>45595</v>
      </c>
      <c r="M18" s="10">
        <v>1146</v>
      </c>
      <c r="N18" s="9">
        <v>45247</v>
      </c>
      <c r="O18" s="4"/>
      <c r="P18" s="28"/>
    </row>
    <row r="19" spans="1:16" ht="52.9" customHeight="1">
      <c r="A19" s="5" t="s">
        <v>95</v>
      </c>
      <c r="B19" s="14" t="s">
        <v>15</v>
      </c>
      <c r="C19" s="15" t="s">
        <v>19</v>
      </c>
      <c r="D19" s="31" t="s">
        <v>96</v>
      </c>
      <c r="E19" s="76" t="s">
        <v>94</v>
      </c>
      <c r="F19" s="16" t="s">
        <v>37</v>
      </c>
      <c r="G19" s="10" t="s">
        <v>38</v>
      </c>
      <c r="H19" s="16" t="s">
        <v>37</v>
      </c>
      <c r="I19" s="10" t="s">
        <v>97</v>
      </c>
      <c r="J19" s="13">
        <v>21528</v>
      </c>
      <c r="K19" s="19">
        <v>45187</v>
      </c>
      <c r="L19" s="9">
        <v>46282</v>
      </c>
      <c r="M19" s="10">
        <v>933</v>
      </c>
      <c r="N19" s="9">
        <v>45184</v>
      </c>
      <c r="O19" s="4"/>
      <c r="P19" s="28"/>
    </row>
    <row r="20" spans="1:16" ht="52.9" customHeight="1">
      <c r="A20" s="78" t="s">
        <v>98</v>
      </c>
      <c r="B20" s="14" t="s">
        <v>15</v>
      </c>
      <c r="C20" s="15" t="s">
        <v>19</v>
      </c>
      <c r="D20" s="10" t="s">
        <v>99</v>
      </c>
      <c r="E20" s="21" t="s">
        <v>16</v>
      </c>
      <c r="F20" s="16">
        <v>6394770967</v>
      </c>
      <c r="G20" s="10" t="s">
        <v>100</v>
      </c>
      <c r="H20" s="16">
        <v>6394770967</v>
      </c>
      <c r="I20" s="10" t="s">
        <v>101</v>
      </c>
      <c r="J20" s="33">
        <v>870402</v>
      </c>
      <c r="K20" s="19">
        <v>45200</v>
      </c>
      <c r="L20" s="9">
        <v>46660</v>
      </c>
      <c r="M20" s="10">
        <v>992</v>
      </c>
      <c r="N20" s="9">
        <v>45198</v>
      </c>
      <c r="O20" s="4"/>
      <c r="P20" s="28"/>
    </row>
    <row r="21" spans="1:16" ht="52.9" customHeight="1">
      <c r="A21" s="5" t="s">
        <v>102</v>
      </c>
      <c r="B21" s="14" t="s">
        <v>15</v>
      </c>
      <c r="C21" s="15" t="s">
        <v>19</v>
      </c>
      <c r="D21" s="10" t="s">
        <v>103</v>
      </c>
      <c r="E21" s="76" t="s">
        <v>104</v>
      </c>
      <c r="F21" s="16">
        <v>3011200304</v>
      </c>
      <c r="G21" s="10" t="s">
        <v>105</v>
      </c>
      <c r="H21" s="16">
        <v>3011200304</v>
      </c>
      <c r="I21" s="10" t="s">
        <v>105</v>
      </c>
      <c r="J21" s="13">
        <v>4500</v>
      </c>
      <c r="K21" s="19" t="s">
        <v>106</v>
      </c>
      <c r="L21" s="9" t="s">
        <v>107</v>
      </c>
      <c r="M21" s="10">
        <v>1146</v>
      </c>
      <c r="N21" s="9">
        <v>45247</v>
      </c>
      <c r="O21" s="4"/>
      <c r="P21" s="28"/>
    </row>
    <row r="22" spans="1:16" ht="55.5" customHeight="1">
      <c r="A22" s="5" t="s">
        <v>108</v>
      </c>
      <c r="B22" s="14" t="s">
        <v>15</v>
      </c>
      <c r="C22" s="15" t="s">
        <v>19</v>
      </c>
      <c r="D22" s="10" t="s">
        <v>109</v>
      </c>
      <c r="E22" s="76" t="s">
        <v>22</v>
      </c>
      <c r="F22" s="16" t="s">
        <v>110</v>
      </c>
      <c r="G22" s="10" t="s">
        <v>111</v>
      </c>
      <c r="H22" s="16" t="s">
        <v>112</v>
      </c>
      <c r="I22" s="10" t="s">
        <v>111</v>
      </c>
      <c r="J22" s="13">
        <v>24442104</v>
      </c>
      <c r="K22" s="19">
        <v>45175</v>
      </c>
      <c r="L22" s="9">
        <v>47366</v>
      </c>
      <c r="M22" s="10">
        <v>1193</v>
      </c>
      <c r="N22" s="9">
        <v>45261</v>
      </c>
      <c r="O22" s="4"/>
    </row>
    <row r="23" spans="1:16" ht="55.5" customHeight="1">
      <c r="A23" s="5" t="s">
        <v>113</v>
      </c>
      <c r="B23" s="14" t="s">
        <v>15</v>
      </c>
      <c r="C23" s="15" t="s">
        <v>19</v>
      </c>
      <c r="D23" s="10" t="s">
        <v>114</v>
      </c>
      <c r="E23" s="76" t="s">
        <v>115</v>
      </c>
      <c r="F23" s="16" t="s">
        <v>76</v>
      </c>
      <c r="G23" s="10" t="s">
        <v>77</v>
      </c>
      <c r="H23" s="16" t="s">
        <v>116</v>
      </c>
      <c r="I23" s="10" t="s">
        <v>77</v>
      </c>
      <c r="J23" s="13">
        <v>4346.33</v>
      </c>
      <c r="K23" s="19">
        <v>45275</v>
      </c>
      <c r="L23" s="9">
        <v>45314</v>
      </c>
      <c r="M23" s="10">
        <v>1225</v>
      </c>
      <c r="N23" s="9">
        <v>45271</v>
      </c>
      <c r="O23" s="4"/>
    </row>
    <row r="24" spans="1:16" ht="74.25" customHeight="1">
      <c r="A24" s="5" t="s">
        <v>117</v>
      </c>
      <c r="B24" s="14" t="s">
        <v>15</v>
      </c>
      <c r="C24" s="15" t="s">
        <v>19</v>
      </c>
      <c r="D24" s="10" t="s">
        <v>118</v>
      </c>
      <c r="E24" s="76" t="s">
        <v>22</v>
      </c>
      <c r="F24" s="16" t="s">
        <v>17</v>
      </c>
      <c r="G24" s="10" t="s">
        <v>119</v>
      </c>
      <c r="H24" s="16" t="s">
        <v>17</v>
      </c>
      <c r="I24" s="10" t="s">
        <v>119</v>
      </c>
      <c r="J24" s="13">
        <v>6667</v>
      </c>
      <c r="K24" s="19">
        <v>45292</v>
      </c>
      <c r="L24" s="9">
        <v>45777</v>
      </c>
      <c r="M24" s="10">
        <v>1256</v>
      </c>
      <c r="N24" s="9">
        <v>45274</v>
      </c>
      <c r="O24" s="4"/>
    </row>
    <row r="25" spans="1:16" ht="55.5" customHeight="1">
      <c r="A25" s="5" t="s">
        <v>120</v>
      </c>
      <c r="B25" s="14" t="s">
        <v>15</v>
      </c>
      <c r="C25" s="15" t="s">
        <v>19</v>
      </c>
      <c r="D25" s="10" t="s">
        <v>121</v>
      </c>
      <c r="E25" s="76" t="s">
        <v>22</v>
      </c>
      <c r="F25" s="16">
        <v>91074640938</v>
      </c>
      <c r="G25" s="10" t="s">
        <v>122</v>
      </c>
      <c r="H25" s="16">
        <v>91074640938</v>
      </c>
      <c r="I25" s="10" t="s">
        <v>122</v>
      </c>
      <c r="J25" s="13">
        <v>6667</v>
      </c>
      <c r="K25" s="19">
        <v>45292</v>
      </c>
      <c r="L25" s="9">
        <v>45777</v>
      </c>
      <c r="M25" s="10">
        <v>1256</v>
      </c>
      <c r="N25" s="9">
        <v>45274</v>
      </c>
      <c r="O25" s="4"/>
    </row>
    <row r="26" spans="1:16" ht="55.5" customHeight="1">
      <c r="A26" s="5" t="s">
        <v>123</v>
      </c>
      <c r="B26" s="14" t="s">
        <v>15</v>
      </c>
      <c r="C26" s="15" t="s">
        <v>19</v>
      </c>
      <c r="D26" s="10" t="s">
        <v>124</v>
      </c>
      <c r="E26" s="76" t="s">
        <v>22</v>
      </c>
      <c r="F26" s="16" t="s">
        <v>125</v>
      </c>
      <c r="G26" s="10" t="s">
        <v>126</v>
      </c>
      <c r="H26" s="16" t="s">
        <v>125</v>
      </c>
      <c r="I26" s="10" t="s">
        <v>126</v>
      </c>
      <c r="J26" s="13">
        <v>80000</v>
      </c>
      <c r="K26" s="19">
        <v>45292</v>
      </c>
      <c r="L26" s="9">
        <v>45777</v>
      </c>
      <c r="M26" s="10">
        <v>1256</v>
      </c>
      <c r="N26" s="9">
        <v>45274</v>
      </c>
      <c r="O26" s="4"/>
    </row>
    <row r="27" spans="1:16" ht="52.9" customHeight="1">
      <c r="A27" s="5" t="s">
        <v>127</v>
      </c>
      <c r="B27" s="14" t="s">
        <v>15</v>
      </c>
      <c r="C27" s="15" t="s">
        <v>19</v>
      </c>
      <c r="D27" s="10" t="s">
        <v>128</v>
      </c>
      <c r="E27" s="76" t="s">
        <v>22</v>
      </c>
      <c r="F27" s="16" t="s">
        <v>129</v>
      </c>
      <c r="G27" s="10" t="s">
        <v>130</v>
      </c>
      <c r="H27" s="16" t="s">
        <v>129</v>
      </c>
      <c r="I27" s="10" t="s">
        <v>130</v>
      </c>
      <c r="J27" s="13">
        <v>106667</v>
      </c>
      <c r="K27" s="19">
        <v>45292</v>
      </c>
      <c r="L27" s="9">
        <v>45777</v>
      </c>
      <c r="M27" s="10">
        <v>1256</v>
      </c>
      <c r="N27" s="9">
        <v>45274</v>
      </c>
      <c r="O27" s="4"/>
    </row>
    <row r="28" spans="1:16" ht="52.9" customHeight="1">
      <c r="A28" s="5" t="s">
        <v>131</v>
      </c>
      <c r="B28" s="14" t="s">
        <v>15</v>
      </c>
      <c r="C28" s="15" t="s">
        <v>19</v>
      </c>
      <c r="D28" s="10" t="s">
        <v>132</v>
      </c>
      <c r="E28" s="10" t="s">
        <v>22</v>
      </c>
      <c r="F28" s="16" t="s">
        <v>78</v>
      </c>
      <c r="G28" s="10" t="s">
        <v>133</v>
      </c>
      <c r="H28" s="16" t="s">
        <v>78</v>
      </c>
      <c r="I28" s="4" t="s">
        <v>133</v>
      </c>
      <c r="J28" s="13">
        <v>106667</v>
      </c>
      <c r="K28" s="19">
        <v>45292</v>
      </c>
      <c r="L28" s="9">
        <v>45777</v>
      </c>
      <c r="M28" s="10">
        <v>1045</v>
      </c>
      <c r="N28" s="9">
        <v>45212</v>
      </c>
      <c r="O28" s="4"/>
    </row>
    <row r="29" spans="1:16" ht="52.9" customHeight="1">
      <c r="A29" s="5" t="s">
        <v>134</v>
      </c>
      <c r="B29" s="14" t="s">
        <v>15</v>
      </c>
      <c r="C29" s="15" t="s">
        <v>19</v>
      </c>
      <c r="D29" s="10" t="s">
        <v>135</v>
      </c>
      <c r="E29" s="10" t="s">
        <v>22</v>
      </c>
      <c r="F29" s="16" t="s">
        <v>40</v>
      </c>
      <c r="G29" s="10" t="s">
        <v>136</v>
      </c>
      <c r="H29" s="16" t="s">
        <v>40</v>
      </c>
      <c r="I29" s="4" t="s">
        <v>136</v>
      </c>
      <c r="J29" s="13">
        <v>146667</v>
      </c>
      <c r="K29" s="19">
        <v>45292</v>
      </c>
      <c r="L29" s="9">
        <v>45777</v>
      </c>
      <c r="M29" s="10">
        <v>1045</v>
      </c>
      <c r="N29" s="9">
        <v>45212</v>
      </c>
      <c r="O29" s="4"/>
    </row>
    <row r="30" spans="1:16" ht="52.9" customHeight="1">
      <c r="A30" s="5" t="s">
        <v>137</v>
      </c>
      <c r="B30" s="14" t="s">
        <v>15</v>
      </c>
      <c r="C30" s="15" t="s">
        <v>19</v>
      </c>
      <c r="D30" s="10" t="s">
        <v>138</v>
      </c>
      <c r="E30" s="10" t="s">
        <v>22</v>
      </c>
      <c r="F30" s="16">
        <v>91071060932</v>
      </c>
      <c r="G30" s="10" t="s">
        <v>139</v>
      </c>
      <c r="H30" s="16">
        <v>91071060932</v>
      </c>
      <c r="I30" s="4" t="s">
        <v>139</v>
      </c>
      <c r="J30" s="13">
        <v>66667</v>
      </c>
      <c r="K30" s="19">
        <v>45292</v>
      </c>
      <c r="L30" s="9">
        <v>45777</v>
      </c>
      <c r="M30" s="10">
        <v>1045</v>
      </c>
      <c r="N30" s="9">
        <v>45212</v>
      </c>
      <c r="O30" s="4"/>
    </row>
    <row r="31" spans="1:16" ht="52.9" customHeight="1">
      <c r="A31" s="5" t="s">
        <v>140</v>
      </c>
      <c r="B31" s="14" t="s">
        <v>15</v>
      </c>
      <c r="C31" s="15" t="s">
        <v>19</v>
      </c>
      <c r="D31" s="10" t="s">
        <v>138</v>
      </c>
      <c r="E31" s="10" t="s">
        <v>22</v>
      </c>
      <c r="F31" s="16">
        <v>91083690932</v>
      </c>
      <c r="G31" s="10" t="s">
        <v>141</v>
      </c>
      <c r="H31" s="16">
        <v>91083690932</v>
      </c>
      <c r="I31" s="4" t="s">
        <v>142</v>
      </c>
      <c r="J31" s="13">
        <v>6667</v>
      </c>
      <c r="K31" s="19">
        <v>45292</v>
      </c>
      <c r="L31" s="9">
        <v>45777</v>
      </c>
      <c r="M31" s="10">
        <v>1045</v>
      </c>
      <c r="N31" s="9">
        <v>45212</v>
      </c>
      <c r="O31" s="4"/>
    </row>
    <row r="32" spans="1:16" ht="52.9" customHeight="1">
      <c r="A32" s="5" t="s">
        <v>143</v>
      </c>
      <c r="B32" s="14" t="s">
        <v>15</v>
      </c>
      <c r="C32" s="15" t="s">
        <v>19</v>
      </c>
      <c r="D32" s="10" t="s">
        <v>144</v>
      </c>
      <c r="E32" s="10" t="s">
        <v>22</v>
      </c>
      <c r="F32" s="16" t="s">
        <v>30</v>
      </c>
      <c r="G32" s="10" t="s">
        <v>145</v>
      </c>
      <c r="H32" s="16" t="s">
        <v>30</v>
      </c>
      <c r="I32" s="4" t="s">
        <v>145</v>
      </c>
      <c r="J32" s="13">
        <v>62460</v>
      </c>
      <c r="K32" s="19">
        <v>45261</v>
      </c>
      <c r="L32" s="9">
        <v>45626</v>
      </c>
      <c r="M32" s="10">
        <v>1301</v>
      </c>
      <c r="N32" s="9">
        <v>45282</v>
      </c>
      <c r="O32" s="4"/>
    </row>
    <row r="33" spans="1:15" ht="39" customHeight="1">
      <c r="A33" s="117" t="s">
        <v>148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4"/>
    </row>
    <row r="34" spans="1:15" ht="52.9" customHeight="1">
      <c r="A34" s="37" t="s">
        <v>0</v>
      </c>
      <c r="B34" s="38" t="s">
        <v>1</v>
      </c>
      <c r="C34" s="37" t="s">
        <v>149</v>
      </c>
      <c r="D34" s="37" t="s">
        <v>150</v>
      </c>
      <c r="E34" s="37" t="s">
        <v>1693</v>
      </c>
      <c r="F34" s="38" t="s">
        <v>5</v>
      </c>
      <c r="G34" s="39" t="s">
        <v>151</v>
      </c>
      <c r="H34" s="38" t="s">
        <v>7</v>
      </c>
      <c r="I34" s="37" t="s">
        <v>152</v>
      </c>
      <c r="J34" s="40" t="s">
        <v>1694</v>
      </c>
      <c r="K34" s="41" t="s">
        <v>153</v>
      </c>
      <c r="L34" s="41" t="s">
        <v>154</v>
      </c>
      <c r="M34" s="42" t="s">
        <v>155</v>
      </c>
      <c r="O34" s="4"/>
    </row>
    <row r="35" spans="1:15" ht="52.9" customHeight="1">
      <c r="A35" s="80" t="s">
        <v>156</v>
      </c>
      <c r="B35" s="81" t="s">
        <v>15</v>
      </c>
      <c r="C35" s="82" t="s">
        <v>157</v>
      </c>
      <c r="D35" s="83" t="s">
        <v>158</v>
      </c>
      <c r="E35" s="83" t="s">
        <v>159</v>
      </c>
      <c r="F35" s="81" t="s">
        <v>160</v>
      </c>
      <c r="G35" s="83" t="s">
        <v>161</v>
      </c>
      <c r="H35" s="81" t="s">
        <v>160</v>
      </c>
      <c r="I35" s="83" t="s">
        <v>161</v>
      </c>
      <c r="J35" s="84">
        <v>73.77</v>
      </c>
      <c r="K35" s="85">
        <v>44558</v>
      </c>
      <c r="L35" s="86">
        <v>44573</v>
      </c>
      <c r="M35" s="82" t="s">
        <v>162</v>
      </c>
      <c r="O35" s="4"/>
    </row>
    <row r="36" spans="1:15" ht="52.9" customHeight="1">
      <c r="A36" s="80" t="s">
        <v>163</v>
      </c>
      <c r="B36" s="87" t="s">
        <v>15</v>
      </c>
      <c r="C36" s="88" t="s">
        <v>157</v>
      </c>
      <c r="D36" s="83" t="s">
        <v>164</v>
      </c>
      <c r="E36" s="83" t="s">
        <v>159</v>
      </c>
      <c r="F36" s="81" t="s">
        <v>165</v>
      </c>
      <c r="G36" s="83" t="s">
        <v>166</v>
      </c>
      <c r="H36" s="81" t="s">
        <v>165</v>
      </c>
      <c r="I36" s="83" t="s">
        <v>166</v>
      </c>
      <c r="J36" s="89">
        <v>102</v>
      </c>
      <c r="K36" s="86">
        <v>44673</v>
      </c>
      <c r="L36" s="86">
        <v>45077</v>
      </c>
      <c r="M36" s="82" t="s">
        <v>167</v>
      </c>
      <c r="O36" s="4"/>
    </row>
    <row r="37" spans="1:15" ht="52.9" customHeight="1">
      <c r="A37" s="80" t="s">
        <v>168</v>
      </c>
      <c r="B37" s="81" t="s">
        <v>15</v>
      </c>
      <c r="C37" s="82" t="s">
        <v>157</v>
      </c>
      <c r="D37" s="83" t="s">
        <v>169</v>
      </c>
      <c r="E37" s="83" t="s">
        <v>159</v>
      </c>
      <c r="F37" s="81" t="s">
        <v>170</v>
      </c>
      <c r="G37" s="83" t="s">
        <v>171</v>
      </c>
      <c r="H37" s="81" t="s">
        <v>170</v>
      </c>
      <c r="I37" s="83" t="s">
        <v>171</v>
      </c>
      <c r="J37" s="84">
        <f>2041.8+2362.5</f>
        <v>4404.3</v>
      </c>
      <c r="K37" s="86">
        <v>44683</v>
      </c>
      <c r="L37" s="86">
        <v>44722</v>
      </c>
      <c r="M37" s="82" t="s">
        <v>172</v>
      </c>
      <c r="O37" s="4"/>
    </row>
    <row r="38" spans="1:15" ht="52.9" customHeight="1">
      <c r="A38" s="80" t="s">
        <v>173</v>
      </c>
      <c r="B38" s="81" t="s">
        <v>15</v>
      </c>
      <c r="C38" s="82" t="s">
        <v>157</v>
      </c>
      <c r="D38" s="83" t="s">
        <v>174</v>
      </c>
      <c r="E38" s="83" t="s">
        <v>159</v>
      </c>
      <c r="F38" s="81" t="s">
        <v>175</v>
      </c>
      <c r="G38" s="83" t="s">
        <v>176</v>
      </c>
      <c r="H38" s="81" t="s">
        <v>175</v>
      </c>
      <c r="I38" s="83" t="s">
        <v>176</v>
      </c>
      <c r="J38" s="89">
        <v>2873.99</v>
      </c>
      <c r="K38" s="86">
        <v>44685</v>
      </c>
      <c r="L38" s="86">
        <v>44773</v>
      </c>
      <c r="M38" s="82" t="s">
        <v>177</v>
      </c>
      <c r="O38" s="4"/>
    </row>
    <row r="39" spans="1:15" ht="76.5">
      <c r="A39" s="80" t="s">
        <v>178</v>
      </c>
      <c r="B39" s="81" t="s">
        <v>15</v>
      </c>
      <c r="C39" s="82" t="s">
        <v>157</v>
      </c>
      <c r="D39" s="83" t="s">
        <v>179</v>
      </c>
      <c r="E39" s="83" t="s">
        <v>180</v>
      </c>
      <c r="F39" s="81" t="s">
        <v>181</v>
      </c>
      <c r="G39" s="83" t="s">
        <v>182</v>
      </c>
      <c r="H39" s="81" t="s">
        <v>181</v>
      </c>
      <c r="I39" s="83" t="s">
        <v>182</v>
      </c>
      <c r="J39" s="89">
        <v>8315</v>
      </c>
      <c r="K39" s="86">
        <v>44686</v>
      </c>
      <c r="L39" s="86">
        <v>44803</v>
      </c>
      <c r="M39" s="82" t="s">
        <v>177</v>
      </c>
    </row>
    <row r="40" spans="1:15" ht="76.5">
      <c r="A40" s="80" t="s">
        <v>183</v>
      </c>
      <c r="B40" s="81" t="s">
        <v>15</v>
      </c>
      <c r="C40" s="82" t="s">
        <v>157</v>
      </c>
      <c r="D40" s="83" t="s">
        <v>184</v>
      </c>
      <c r="E40" s="83" t="s">
        <v>180</v>
      </c>
      <c r="F40" s="81" t="s">
        <v>185</v>
      </c>
      <c r="G40" s="83" t="s">
        <v>186</v>
      </c>
      <c r="H40" s="81" t="s">
        <v>185</v>
      </c>
      <c r="I40" s="83" t="s">
        <v>186</v>
      </c>
      <c r="J40" s="89">
        <v>1409</v>
      </c>
      <c r="K40" s="86">
        <v>44686</v>
      </c>
      <c r="L40" s="90">
        <v>44712</v>
      </c>
      <c r="M40" s="82" t="s">
        <v>177</v>
      </c>
    </row>
    <row r="41" spans="1:15" ht="51">
      <c r="A41" s="80" t="s">
        <v>187</v>
      </c>
      <c r="B41" s="81" t="s">
        <v>15</v>
      </c>
      <c r="C41" s="82" t="s">
        <v>157</v>
      </c>
      <c r="D41" s="83" t="s">
        <v>188</v>
      </c>
      <c r="E41" s="83" t="s">
        <v>159</v>
      </c>
      <c r="F41" s="81" t="s">
        <v>189</v>
      </c>
      <c r="G41" s="83" t="s">
        <v>190</v>
      </c>
      <c r="H41" s="81" t="s">
        <v>189</v>
      </c>
      <c r="I41" s="83" t="s">
        <v>190</v>
      </c>
      <c r="J41" s="89">
        <v>3843</v>
      </c>
      <c r="K41" s="86">
        <v>44691</v>
      </c>
      <c r="L41" s="86">
        <v>44760</v>
      </c>
      <c r="M41" s="82" t="s">
        <v>172</v>
      </c>
    </row>
    <row r="42" spans="1:15" ht="51">
      <c r="A42" s="80" t="s">
        <v>191</v>
      </c>
      <c r="B42" s="81" t="s">
        <v>15</v>
      </c>
      <c r="C42" s="82" t="s">
        <v>157</v>
      </c>
      <c r="D42" s="83" t="s">
        <v>192</v>
      </c>
      <c r="E42" s="83" t="s">
        <v>159</v>
      </c>
      <c r="F42" s="81" t="s">
        <v>193</v>
      </c>
      <c r="G42" s="83" t="s">
        <v>194</v>
      </c>
      <c r="H42" s="81" t="s">
        <v>193</v>
      </c>
      <c r="I42" s="83" t="s">
        <v>194</v>
      </c>
      <c r="J42" s="84">
        <v>1300</v>
      </c>
      <c r="K42" s="86">
        <v>44711</v>
      </c>
      <c r="L42" s="86">
        <v>44771</v>
      </c>
      <c r="M42" s="82" t="s">
        <v>195</v>
      </c>
    </row>
    <row r="43" spans="1:15" ht="51">
      <c r="A43" s="80" t="s">
        <v>196</v>
      </c>
      <c r="B43" s="81" t="s">
        <v>15</v>
      </c>
      <c r="C43" s="82" t="s">
        <v>157</v>
      </c>
      <c r="D43" s="83" t="s">
        <v>197</v>
      </c>
      <c r="E43" s="91" t="s">
        <v>198</v>
      </c>
      <c r="F43" s="81" t="s">
        <v>199</v>
      </c>
      <c r="G43" s="83" t="s">
        <v>200</v>
      </c>
      <c r="H43" s="81" t="s">
        <v>199</v>
      </c>
      <c r="I43" s="83" t="s">
        <v>200</v>
      </c>
      <c r="J43" s="84">
        <v>1580</v>
      </c>
      <c r="K43" s="86">
        <v>44784</v>
      </c>
      <c r="L43" s="86">
        <v>45044</v>
      </c>
      <c r="M43" s="88" t="s">
        <v>201</v>
      </c>
    </row>
    <row r="44" spans="1:15" ht="51">
      <c r="A44" s="80" t="s">
        <v>202</v>
      </c>
      <c r="B44" s="81" t="s">
        <v>15</v>
      </c>
      <c r="C44" s="82" t="s">
        <v>157</v>
      </c>
      <c r="D44" s="83" t="s">
        <v>203</v>
      </c>
      <c r="E44" s="83" t="s">
        <v>159</v>
      </c>
      <c r="F44" s="81" t="s">
        <v>204</v>
      </c>
      <c r="G44" s="83" t="s">
        <v>205</v>
      </c>
      <c r="H44" s="81" t="s">
        <v>204</v>
      </c>
      <c r="I44" s="83" t="s">
        <v>206</v>
      </c>
      <c r="J44" s="84">
        <v>1699.65</v>
      </c>
      <c r="K44" s="86">
        <v>44701</v>
      </c>
      <c r="L44" s="86">
        <v>44761</v>
      </c>
      <c r="M44" s="82" t="s">
        <v>195</v>
      </c>
    </row>
    <row r="45" spans="1:15" ht="51">
      <c r="A45" s="80" t="s">
        <v>207</v>
      </c>
      <c r="B45" s="81" t="s">
        <v>15</v>
      </c>
      <c r="C45" s="82" t="s">
        <v>157</v>
      </c>
      <c r="D45" s="83" t="s">
        <v>208</v>
      </c>
      <c r="E45" s="83" t="s">
        <v>209</v>
      </c>
      <c r="F45" s="81" t="s">
        <v>210</v>
      </c>
      <c r="G45" s="83" t="s">
        <v>211</v>
      </c>
      <c r="H45" s="81" t="s">
        <v>210</v>
      </c>
      <c r="I45" s="83" t="s">
        <v>211</v>
      </c>
      <c r="J45" s="89">
        <v>8057</v>
      </c>
      <c r="K45" s="86">
        <v>44736</v>
      </c>
      <c r="L45" s="86">
        <v>44763</v>
      </c>
      <c r="M45" s="92" t="s">
        <v>195</v>
      </c>
    </row>
    <row r="46" spans="1:15" ht="51">
      <c r="A46" s="80" t="s">
        <v>212</v>
      </c>
      <c r="B46" s="81" t="s">
        <v>15</v>
      </c>
      <c r="C46" s="82" t="s">
        <v>157</v>
      </c>
      <c r="D46" s="83" t="s">
        <v>213</v>
      </c>
      <c r="E46" s="83" t="s">
        <v>209</v>
      </c>
      <c r="F46" s="81" t="s">
        <v>214</v>
      </c>
      <c r="G46" s="83" t="s">
        <v>215</v>
      </c>
      <c r="H46" s="81" t="s">
        <v>214</v>
      </c>
      <c r="I46" s="83" t="s">
        <v>215</v>
      </c>
      <c r="J46" s="89">
        <v>974</v>
      </c>
      <c r="K46" s="86">
        <v>44732</v>
      </c>
      <c r="L46" s="86">
        <v>44770</v>
      </c>
      <c r="M46" s="92" t="s">
        <v>195</v>
      </c>
    </row>
    <row r="47" spans="1:15" ht="51">
      <c r="A47" s="80" t="s">
        <v>216</v>
      </c>
      <c r="B47" s="81" t="s">
        <v>15</v>
      </c>
      <c r="C47" s="82" t="s">
        <v>157</v>
      </c>
      <c r="D47" s="83" t="s">
        <v>217</v>
      </c>
      <c r="E47" s="83" t="s">
        <v>159</v>
      </c>
      <c r="F47" s="87" t="s">
        <v>175</v>
      </c>
      <c r="G47" s="83" t="s">
        <v>176</v>
      </c>
      <c r="H47" s="87" t="s">
        <v>175</v>
      </c>
      <c r="I47" s="83" t="s">
        <v>176</v>
      </c>
      <c r="J47" s="89">
        <v>2250</v>
      </c>
      <c r="K47" s="85">
        <v>44566</v>
      </c>
      <c r="L47" s="85">
        <v>44773</v>
      </c>
      <c r="M47" s="82" t="s">
        <v>218</v>
      </c>
    </row>
    <row r="48" spans="1:15" ht="51">
      <c r="A48" s="80" t="s">
        <v>219</v>
      </c>
      <c r="B48" s="81" t="s">
        <v>15</v>
      </c>
      <c r="C48" s="82" t="s">
        <v>157</v>
      </c>
      <c r="D48" s="83" t="s">
        <v>220</v>
      </c>
      <c r="E48" s="91" t="s">
        <v>198</v>
      </c>
      <c r="F48" s="81" t="s">
        <v>221</v>
      </c>
      <c r="G48" s="83" t="s">
        <v>222</v>
      </c>
      <c r="H48" s="81" t="s">
        <v>221</v>
      </c>
      <c r="I48" s="83" t="s">
        <v>222</v>
      </c>
      <c r="J48" s="89">
        <v>4387.1099999999997</v>
      </c>
      <c r="K48" s="86">
        <v>44797</v>
      </c>
      <c r="L48" s="86">
        <v>44820</v>
      </c>
      <c r="M48" s="82" t="s">
        <v>223</v>
      </c>
    </row>
    <row r="49" spans="1:13" ht="51">
      <c r="A49" s="80" t="s">
        <v>224</v>
      </c>
      <c r="B49" s="81" t="s">
        <v>15</v>
      </c>
      <c r="C49" s="82" t="s">
        <v>157</v>
      </c>
      <c r="D49" s="83" t="s">
        <v>225</v>
      </c>
      <c r="E49" s="91" t="s">
        <v>198</v>
      </c>
      <c r="F49" s="81" t="s">
        <v>226</v>
      </c>
      <c r="G49" s="83" t="s">
        <v>227</v>
      </c>
      <c r="H49" s="81" t="s">
        <v>226</v>
      </c>
      <c r="I49" s="83" t="s">
        <v>228</v>
      </c>
      <c r="J49" s="84">
        <v>2551.1999999999998</v>
      </c>
      <c r="K49" s="86">
        <v>44818</v>
      </c>
      <c r="L49" s="86">
        <v>44826</v>
      </c>
      <c r="M49" s="82" t="s">
        <v>223</v>
      </c>
    </row>
    <row r="50" spans="1:13" ht="76.5">
      <c r="A50" s="80" t="s">
        <v>229</v>
      </c>
      <c r="B50" s="81" t="s">
        <v>15</v>
      </c>
      <c r="C50" s="82" t="s">
        <v>157</v>
      </c>
      <c r="D50" s="83" t="s">
        <v>230</v>
      </c>
      <c r="E50" s="83" t="s">
        <v>180</v>
      </c>
      <c r="F50" s="81" t="s">
        <v>231</v>
      </c>
      <c r="G50" s="83" t="s">
        <v>232</v>
      </c>
      <c r="H50" s="81" t="s">
        <v>231</v>
      </c>
      <c r="I50" s="83" t="s">
        <v>232</v>
      </c>
      <c r="J50" s="84">
        <v>31213.59</v>
      </c>
      <c r="K50" s="86">
        <v>44819</v>
      </c>
      <c r="L50" s="86">
        <v>45106</v>
      </c>
      <c r="M50" s="82" t="s">
        <v>233</v>
      </c>
    </row>
    <row r="51" spans="1:13" ht="51">
      <c r="A51" s="80" t="s">
        <v>234</v>
      </c>
      <c r="B51" s="81" t="s">
        <v>15</v>
      </c>
      <c r="C51" s="82" t="s">
        <v>157</v>
      </c>
      <c r="D51" s="83" t="s">
        <v>235</v>
      </c>
      <c r="E51" s="91" t="s">
        <v>198</v>
      </c>
      <c r="F51" s="81" t="s">
        <v>160</v>
      </c>
      <c r="G51" s="83" t="s">
        <v>236</v>
      </c>
      <c r="H51" s="81" t="s">
        <v>160</v>
      </c>
      <c r="I51" s="83" t="s">
        <v>236</v>
      </c>
      <c r="J51" s="84">
        <v>326</v>
      </c>
      <c r="K51" s="86">
        <v>44825</v>
      </c>
      <c r="L51" s="86">
        <v>45028</v>
      </c>
      <c r="M51" s="82" t="s">
        <v>167</v>
      </c>
    </row>
    <row r="52" spans="1:13" ht="76.5">
      <c r="A52" s="80" t="s">
        <v>237</v>
      </c>
      <c r="B52" s="81" t="s">
        <v>15</v>
      </c>
      <c r="C52" s="82" t="s">
        <v>157</v>
      </c>
      <c r="D52" s="83" t="s">
        <v>238</v>
      </c>
      <c r="E52" s="83" t="s">
        <v>180</v>
      </c>
      <c r="F52" s="81" t="s">
        <v>239</v>
      </c>
      <c r="G52" s="83" t="s">
        <v>240</v>
      </c>
      <c r="H52" s="81" t="s">
        <v>239</v>
      </c>
      <c r="I52" s="83" t="s">
        <v>240</v>
      </c>
      <c r="J52" s="89">
        <v>7875</v>
      </c>
      <c r="K52" s="86">
        <v>44874</v>
      </c>
      <c r="L52" s="86">
        <v>45046</v>
      </c>
      <c r="M52" s="88" t="s">
        <v>241</v>
      </c>
    </row>
    <row r="53" spans="1:13" ht="76.5">
      <c r="A53" s="80" t="s">
        <v>242</v>
      </c>
      <c r="B53" s="81" t="s">
        <v>15</v>
      </c>
      <c r="C53" s="82" t="s">
        <v>157</v>
      </c>
      <c r="D53" s="83" t="s">
        <v>243</v>
      </c>
      <c r="E53" s="83" t="s">
        <v>180</v>
      </c>
      <c r="F53" s="81" t="s">
        <v>175</v>
      </c>
      <c r="G53" s="83" t="s">
        <v>244</v>
      </c>
      <c r="H53" s="81" t="s">
        <v>175</v>
      </c>
      <c r="I53" s="83" t="s">
        <v>244</v>
      </c>
      <c r="J53" s="89">
        <v>6348</v>
      </c>
      <c r="K53" s="85">
        <v>44610</v>
      </c>
      <c r="L53" s="86">
        <v>44648</v>
      </c>
      <c r="M53" s="82" t="s">
        <v>245</v>
      </c>
    </row>
    <row r="54" spans="1:13" ht="51">
      <c r="A54" s="80" t="s">
        <v>246</v>
      </c>
      <c r="B54" s="81" t="s">
        <v>15</v>
      </c>
      <c r="C54" s="82" t="s">
        <v>157</v>
      </c>
      <c r="D54" s="83" t="s">
        <v>247</v>
      </c>
      <c r="E54" s="83" t="s">
        <v>209</v>
      </c>
      <c r="F54" s="81" t="s">
        <v>248</v>
      </c>
      <c r="G54" s="83" t="s">
        <v>249</v>
      </c>
      <c r="H54" s="81" t="s">
        <v>248</v>
      </c>
      <c r="I54" s="83" t="s">
        <v>249</v>
      </c>
      <c r="J54" s="89">
        <v>62970</v>
      </c>
      <c r="K54" s="86">
        <v>44867</v>
      </c>
      <c r="L54" s="86">
        <v>45159</v>
      </c>
      <c r="M54" s="82" t="s">
        <v>250</v>
      </c>
    </row>
    <row r="55" spans="1:13" ht="51">
      <c r="A55" s="80" t="s">
        <v>246</v>
      </c>
      <c r="B55" s="81" t="s">
        <v>15</v>
      </c>
      <c r="C55" s="82" t="s">
        <v>157</v>
      </c>
      <c r="D55" s="83" t="s">
        <v>251</v>
      </c>
      <c r="E55" s="83" t="s">
        <v>159</v>
      </c>
      <c r="F55" s="81" t="s">
        <v>248</v>
      </c>
      <c r="G55" s="83" t="s">
        <v>249</v>
      </c>
      <c r="H55" s="81" t="s">
        <v>248</v>
      </c>
      <c r="I55" s="83" t="s">
        <v>249</v>
      </c>
      <c r="J55" s="89">
        <v>29060</v>
      </c>
      <c r="K55" s="86">
        <v>44867</v>
      </c>
      <c r="L55" s="86">
        <v>45159</v>
      </c>
      <c r="M55" s="82" t="s">
        <v>250</v>
      </c>
    </row>
    <row r="56" spans="1:13" ht="51">
      <c r="A56" s="80" t="s">
        <v>246</v>
      </c>
      <c r="B56" s="81" t="s">
        <v>15</v>
      </c>
      <c r="C56" s="82" t="s">
        <v>157</v>
      </c>
      <c r="D56" s="83" t="s">
        <v>247</v>
      </c>
      <c r="E56" s="83" t="s">
        <v>209</v>
      </c>
      <c r="F56" s="81" t="s">
        <v>248</v>
      </c>
      <c r="G56" s="83" t="s">
        <v>249</v>
      </c>
      <c r="H56" s="81" t="s">
        <v>248</v>
      </c>
      <c r="I56" s="83" t="s">
        <v>249</v>
      </c>
      <c r="J56" s="89">
        <v>62970</v>
      </c>
      <c r="K56" s="86">
        <v>44867</v>
      </c>
      <c r="L56" s="86">
        <v>45159</v>
      </c>
      <c r="M56" s="82" t="s">
        <v>250</v>
      </c>
    </row>
    <row r="57" spans="1:13" ht="51">
      <c r="A57" s="80" t="s">
        <v>252</v>
      </c>
      <c r="B57" s="81" t="s">
        <v>15</v>
      </c>
      <c r="C57" s="82" t="s">
        <v>157</v>
      </c>
      <c r="D57" s="83" t="s">
        <v>253</v>
      </c>
      <c r="E57" s="83" t="s">
        <v>209</v>
      </c>
      <c r="F57" s="81" t="s">
        <v>254</v>
      </c>
      <c r="G57" s="83" t="s">
        <v>255</v>
      </c>
      <c r="H57" s="81" t="s">
        <v>254</v>
      </c>
      <c r="I57" s="83" t="s">
        <v>255</v>
      </c>
      <c r="J57" s="89">
        <v>4543.47</v>
      </c>
      <c r="K57" s="86">
        <v>44869</v>
      </c>
      <c r="L57" s="86">
        <v>45103</v>
      </c>
      <c r="M57" s="82" t="s">
        <v>256</v>
      </c>
    </row>
    <row r="58" spans="1:13" ht="51">
      <c r="A58" s="80" t="s">
        <v>257</v>
      </c>
      <c r="B58" s="81" t="s">
        <v>15</v>
      </c>
      <c r="C58" s="82" t="s">
        <v>157</v>
      </c>
      <c r="D58" s="83" t="s">
        <v>258</v>
      </c>
      <c r="E58" s="83" t="s">
        <v>209</v>
      </c>
      <c r="F58" s="81" t="s">
        <v>259</v>
      </c>
      <c r="G58" s="83" t="s">
        <v>260</v>
      </c>
      <c r="H58" s="81" t="s">
        <v>259</v>
      </c>
      <c r="I58" s="83" t="s">
        <v>260</v>
      </c>
      <c r="J58" s="89">
        <v>7320</v>
      </c>
      <c r="K58" s="86">
        <v>44879</v>
      </c>
      <c r="L58" s="86">
        <v>45005</v>
      </c>
      <c r="M58" s="82" t="s">
        <v>261</v>
      </c>
    </row>
    <row r="59" spans="1:13" ht="76.5">
      <c r="A59" s="80" t="s">
        <v>262</v>
      </c>
      <c r="B59" s="81" t="s">
        <v>15</v>
      </c>
      <c r="C59" s="82" t="s">
        <v>157</v>
      </c>
      <c r="D59" s="83" t="s">
        <v>263</v>
      </c>
      <c r="E59" s="83" t="s">
        <v>180</v>
      </c>
      <c r="F59" s="81" t="s">
        <v>264</v>
      </c>
      <c r="G59" s="83" t="s">
        <v>265</v>
      </c>
      <c r="H59" s="81" t="s">
        <v>264</v>
      </c>
      <c r="I59" s="83" t="s">
        <v>265</v>
      </c>
      <c r="J59" s="89">
        <v>3114.85</v>
      </c>
      <c r="K59" s="86">
        <v>44894</v>
      </c>
      <c r="L59" s="86">
        <v>45237</v>
      </c>
      <c r="M59" s="82" t="s">
        <v>241</v>
      </c>
    </row>
    <row r="60" spans="1:13" ht="51">
      <c r="A60" s="80" t="s">
        <v>266</v>
      </c>
      <c r="B60" s="81" t="s">
        <v>15</v>
      </c>
      <c r="C60" s="82" t="s">
        <v>157</v>
      </c>
      <c r="D60" s="83" t="s">
        <v>267</v>
      </c>
      <c r="E60" s="83" t="s">
        <v>209</v>
      </c>
      <c r="F60" s="81" t="s">
        <v>268</v>
      </c>
      <c r="G60" s="83" t="s">
        <v>269</v>
      </c>
      <c r="H60" s="81" t="s">
        <v>268</v>
      </c>
      <c r="I60" s="83" t="s">
        <v>269</v>
      </c>
      <c r="J60" s="89">
        <v>1790</v>
      </c>
      <c r="K60" s="86">
        <v>44895</v>
      </c>
      <c r="L60" s="86">
        <v>45176</v>
      </c>
      <c r="M60" s="82" t="s">
        <v>270</v>
      </c>
    </row>
    <row r="61" spans="1:13" ht="51">
      <c r="A61" s="80" t="s">
        <v>271</v>
      </c>
      <c r="B61" s="81" t="s">
        <v>15</v>
      </c>
      <c r="C61" s="82" t="s">
        <v>157</v>
      </c>
      <c r="D61" s="83" t="s">
        <v>272</v>
      </c>
      <c r="E61" s="83" t="s">
        <v>209</v>
      </c>
      <c r="F61" s="81" t="s">
        <v>175</v>
      </c>
      <c r="G61" s="83" t="s">
        <v>273</v>
      </c>
      <c r="H61" s="81" t="s">
        <v>175</v>
      </c>
      <c r="I61" s="83" t="s">
        <v>273</v>
      </c>
      <c r="J61" s="84">
        <f>24296+5700+28514.75</f>
        <v>58510.75</v>
      </c>
      <c r="K61" s="86">
        <v>44904</v>
      </c>
      <c r="L61" s="86">
        <v>45198</v>
      </c>
      <c r="M61" s="82" t="s">
        <v>274</v>
      </c>
    </row>
    <row r="62" spans="1:13" ht="51">
      <c r="A62" s="80" t="s">
        <v>275</v>
      </c>
      <c r="B62" s="81" t="s">
        <v>15</v>
      </c>
      <c r="C62" s="82" t="s">
        <v>157</v>
      </c>
      <c r="D62" s="83" t="s">
        <v>276</v>
      </c>
      <c r="E62" s="83" t="s">
        <v>209</v>
      </c>
      <c r="F62" s="81" t="s">
        <v>277</v>
      </c>
      <c r="G62" s="83" t="s">
        <v>278</v>
      </c>
      <c r="H62" s="81" t="s">
        <v>277</v>
      </c>
      <c r="I62" s="83" t="s">
        <v>278</v>
      </c>
      <c r="J62" s="84">
        <v>17205</v>
      </c>
      <c r="K62" s="86">
        <v>44909</v>
      </c>
      <c r="L62" s="86">
        <v>44957</v>
      </c>
      <c r="M62" s="82" t="s">
        <v>279</v>
      </c>
    </row>
    <row r="63" spans="1:13" ht="51">
      <c r="A63" s="80" t="s">
        <v>252</v>
      </c>
      <c r="B63" s="81" t="s">
        <v>15</v>
      </c>
      <c r="C63" s="82" t="s">
        <v>157</v>
      </c>
      <c r="D63" s="83" t="s">
        <v>253</v>
      </c>
      <c r="E63" s="83" t="s">
        <v>209</v>
      </c>
      <c r="F63" s="81" t="s">
        <v>254</v>
      </c>
      <c r="G63" s="83" t="s">
        <v>255</v>
      </c>
      <c r="H63" s="81" t="s">
        <v>254</v>
      </c>
      <c r="I63" s="83" t="s">
        <v>255</v>
      </c>
      <c r="J63" s="84">
        <v>4543.47</v>
      </c>
      <c r="K63" s="86">
        <v>44910</v>
      </c>
      <c r="L63" s="86">
        <v>45105</v>
      </c>
      <c r="M63" s="82" t="s">
        <v>279</v>
      </c>
    </row>
    <row r="64" spans="1:13" ht="76.5">
      <c r="A64" s="80">
        <v>9563021693</v>
      </c>
      <c r="B64" s="81" t="s">
        <v>15</v>
      </c>
      <c r="C64" s="82" t="s">
        <v>157</v>
      </c>
      <c r="D64" s="83" t="s">
        <v>280</v>
      </c>
      <c r="E64" s="83" t="s">
        <v>180</v>
      </c>
      <c r="F64" s="81" t="s">
        <v>281</v>
      </c>
      <c r="G64" s="83" t="s">
        <v>282</v>
      </c>
      <c r="H64" s="81" t="s">
        <v>281</v>
      </c>
      <c r="I64" s="83" t="s">
        <v>282</v>
      </c>
      <c r="J64" s="84">
        <v>19600</v>
      </c>
      <c r="K64" s="86">
        <v>44918</v>
      </c>
      <c r="L64" s="86">
        <v>45015</v>
      </c>
      <c r="M64" s="88" t="s">
        <v>283</v>
      </c>
    </row>
    <row r="65" spans="1:13" ht="51">
      <c r="A65" s="93" t="s">
        <v>284</v>
      </c>
      <c r="B65" s="81" t="s">
        <v>15</v>
      </c>
      <c r="C65" s="82" t="s">
        <v>157</v>
      </c>
      <c r="D65" s="43" t="s">
        <v>285</v>
      </c>
      <c r="E65" s="83" t="s">
        <v>209</v>
      </c>
      <c r="F65" s="81" t="s">
        <v>286</v>
      </c>
      <c r="G65" s="45" t="s">
        <v>287</v>
      </c>
      <c r="H65" s="81" t="s">
        <v>286</v>
      </c>
      <c r="I65" s="45" t="s">
        <v>287</v>
      </c>
      <c r="J65" s="44">
        <v>9260</v>
      </c>
      <c r="K65" s="86">
        <v>44946</v>
      </c>
      <c r="L65" s="86">
        <v>45042</v>
      </c>
      <c r="M65" s="88" t="s">
        <v>288</v>
      </c>
    </row>
    <row r="66" spans="1:13" ht="51">
      <c r="A66" s="93" t="s">
        <v>284</v>
      </c>
      <c r="B66" s="81" t="s">
        <v>15</v>
      </c>
      <c r="C66" s="82" t="s">
        <v>157</v>
      </c>
      <c r="D66" s="43" t="s">
        <v>289</v>
      </c>
      <c r="E66" s="83" t="s">
        <v>209</v>
      </c>
      <c r="F66" s="81" t="s">
        <v>286</v>
      </c>
      <c r="G66" s="45" t="s">
        <v>287</v>
      </c>
      <c r="H66" s="81" t="s">
        <v>286</v>
      </c>
      <c r="I66" s="94" t="s">
        <v>287</v>
      </c>
      <c r="J66" s="44">
        <v>1282.4000000000001</v>
      </c>
      <c r="K66" s="86">
        <v>45145</v>
      </c>
      <c r="L66" s="86">
        <v>45163</v>
      </c>
      <c r="M66" s="43" t="s">
        <v>290</v>
      </c>
    </row>
    <row r="67" spans="1:13" ht="51">
      <c r="A67" s="45" t="s">
        <v>291</v>
      </c>
      <c r="B67" s="81" t="s">
        <v>15</v>
      </c>
      <c r="C67" s="82" t="s">
        <v>157</v>
      </c>
      <c r="D67" s="46" t="s">
        <v>292</v>
      </c>
      <c r="E67" s="83" t="s">
        <v>209</v>
      </c>
      <c r="F67" s="81" t="s">
        <v>293</v>
      </c>
      <c r="G67" s="46" t="s">
        <v>294</v>
      </c>
      <c r="H67" s="81" t="s">
        <v>293</v>
      </c>
      <c r="I67" s="46" t="s">
        <v>294</v>
      </c>
      <c r="J67" s="44">
        <v>5600</v>
      </c>
      <c r="K67" s="86">
        <v>44946</v>
      </c>
      <c r="L67" s="86">
        <v>45056</v>
      </c>
      <c r="M67" s="88" t="s">
        <v>288</v>
      </c>
    </row>
    <row r="68" spans="1:13" ht="51">
      <c r="A68" s="93" t="s">
        <v>295</v>
      </c>
      <c r="B68" s="81" t="s">
        <v>15</v>
      </c>
      <c r="C68" s="82" t="s">
        <v>157</v>
      </c>
      <c r="D68" s="43" t="s">
        <v>296</v>
      </c>
      <c r="E68" s="83" t="s">
        <v>209</v>
      </c>
      <c r="F68" s="81" t="s">
        <v>297</v>
      </c>
      <c r="G68" s="45" t="s">
        <v>298</v>
      </c>
      <c r="H68" s="81" t="s">
        <v>297</v>
      </c>
      <c r="I68" s="45" t="s">
        <v>298</v>
      </c>
      <c r="J68" s="44">
        <v>4078.15</v>
      </c>
      <c r="K68" s="86">
        <v>44946</v>
      </c>
      <c r="L68" s="86">
        <v>45054</v>
      </c>
      <c r="M68" s="88" t="s">
        <v>288</v>
      </c>
    </row>
    <row r="69" spans="1:13" ht="76.5">
      <c r="A69" s="95" t="s">
        <v>299</v>
      </c>
      <c r="B69" s="81" t="s">
        <v>15</v>
      </c>
      <c r="C69" s="82" t="s">
        <v>157</v>
      </c>
      <c r="D69" s="83" t="s">
        <v>300</v>
      </c>
      <c r="E69" s="83" t="s">
        <v>180</v>
      </c>
      <c r="F69" s="81" t="s">
        <v>301</v>
      </c>
      <c r="G69" s="83" t="s">
        <v>302</v>
      </c>
      <c r="H69" s="81" t="s">
        <v>301</v>
      </c>
      <c r="I69" s="83" t="s">
        <v>302</v>
      </c>
      <c r="J69" s="44">
        <v>20669.5</v>
      </c>
      <c r="K69" s="86">
        <v>44952</v>
      </c>
      <c r="L69" s="86">
        <v>45075</v>
      </c>
      <c r="M69" s="88" t="s">
        <v>303</v>
      </c>
    </row>
    <row r="70" spans="1:13" ht="76.5">
      <c r="A70" s="96" t="s">
        <v>304</v>
      </c>
      <c r="B70" s="97" t="s">
        <v>15</v>
      </c>
      <c r="C70" s="98" t="s">
        <v>157</v>
      </c>
      <c r="D70" s="99" t="s">
        <v>305</v>
      </c>
      <c r="E70" s="83" t="s">
        <v>180</v>
      </c>
      <c r="F70" s="81" t="s">
        <v>175</v>
      </c>
      <c r="G70" s="83" t="s">
        <v>176</v>
      </c>
      <c r="H70" s="81" t="s">
        <v>175</v>
      </c>
      <c r="I70" s="83" t="s">
        <v>176</v>
      </c>
      <c r="J70" s="84">
        <v>5363.52</v>
      </c>
      <c r="K70" s="86">
        <v>44706</v>
      </c>
      <c r="L70" s="86">
        <v>44773</v>
      </c>
      <c r="M70" s="88" t="s">
        <v>306</v>
      </c>
    </row>
    <row r="71" spans="1:13" ht="76.5">
      <c r="A71" s="80" t="s">
        <v>304</v>
      </c>
      <c r="B71" s="81" t="s">
        <v>15</v>
      </c>
      <c r="C71" s="82" t="s">
        <v>157</v>
      </c>
      <c r="D71" s="83" t="s">
        <v>307</v>
      </c>
      <c r="E71" s="83" t="s">
        <v>180</v>
      </c>
      <c r="F71" s="81" t="s">
        <v>175</v>
      </c>
      <c r="G71" s="83" t="s">
        <v>176</v>
      </c>
      <c r="H71" s="81" t="s">
        <v>175</v>
      </c>
      <c r="I71" s="83" t="s">
        <v>176</v>
      </c>
      <c r="J71" s="89">
        <v>808.08</v>
      </c>
      <c r="K71" s="86">
        <v>45019</v>
      </c>
      <c r="L71" s="86">
        <v>45077</v>
      </c>
      <c r="M71" s="88" t="s">
        <v>306</v>
      </c>
    </row>
    <row r="72" spans="1:13" ht="76.5">
      <c r="A72" s="80" t="s">
        <v>304</v>
      </c>
      <c r="B72" s="81" t="s">
        <v>15</v>
      </c>
      <c r="C72" s="82" t="s">
        <v>157</v>
      </c>
      <c r="D72" s="83" t="s">
        <v>307</v>
      </c>
      <c r="E72" s="83" t="s">
        <v>180</v>
      </c>
      <c r="F72" s="81" t="s">
        <v>175</v>
      </c>
      <c r="G72" s="83" t="s">
        <v>176</v>
      </c>
      <c r="H72" s="81" t="s">
        <v>175</v>
      </c>
      <c r="I72" s="83" t="s">
        <v>176</v>
      </c>
      <c r="J72" s="89">
        <v>840.4</v>
      </c>
      <c r="K72" s="86">
        <v>45036</v>
      </c>
      <c r="L72" s="86">
        <v>45036</v>
      </c>
      <c r="M72" s="88" t="s">
        <v>306</v>
      </c>
    </row>
    <row r="73" spans="1:13" ht="76.5">
      <c r="A73" s="80" t="s">
        <v>304</v>
      </c>
      <c r="B73" s="81" t="s">
        <v>15</v>
      </c>
      <c r="C73" s="82" t="s">
        <v>157</v>
      </c>
      <c r="D73" s="83" t="s">
        <v>307</v>
      </c>
      <c r="E73" s="83" t="s">
        <v>180</v>
      </c>
      <c r="F73" s="81" t="s">
        <v>175</v>
      </c>
      <c r="G73" s="83" t="s">
        <v>176</v>
      </c>
      <c r="H73" s="81" t="s">
        <v>175</v>
      </c>
      <c r="I73" s="83" t="s">
        <v>176</v>
      </c>
      <c r="J73" s="89">
        <v>808.08</v>
      </c>
      <c r="K73" s="86">
        <v>45027</v>
      </c>
      <c r="L73" s="86">
        <v>45077</v>
      </c>
      <c r="M73" s="88" t="s">
        <v>306</v>
      </c>
    </row>
    <row r="74" spans="1:13" ht="76.5">
      <c r="A74" s="80" t="s">
        <v>304</v>
      </c>
      <c r="B74" s="81" t="s">
        <v>15</v>
      </c>
      <c r="C74" s="82" t="s">
        <v>157</v>
      </c>
      <c r="D74" s="83" t="s">
        <v>307</v>
      </c>
      <c r="E74" s="83" t="s">
        <v>180</v>
      </c>
      <c r="F74" s="81" t="s">
        <v>175</v>
      </c>
      <c r="G74" s="83" t="s">
        <v>176</v>
      </c>
      <c r="H74" s="81" t="s">
        <v>175</v>
      </c>
      <c r="I74" s="83" t="s">
        <v>176</v>
      </c>
      <c r="J74" s="89">
        <v>1616.16</v>
      </c>
      <c r="K74" s="86">
        <v>45131</v>
      </c>
      <c r="L74" s="86">
        <v>45169</v>
      </c>
      <c r="M74" s="88" t="s">
        <v>306</v>
      </c>
    </row>
    <row r="75" spans="1:13" ht="76.5">
      <c r="A75" s="80" t="s">
        <v>308</v>
      </c>
      <c r="B75" s="81" t="s">
        <v>15</v>
      </c>
      <c r="C75" s="82" t="s">
        <v>157</v>
      </c>
      <c r="D75" s="83" t="s">
        <v>309</v>
      </c>
      <c r="E75" s="83" t="s">
        <v>180</v>
      </c>
      <c r="F75" s="81" t="s">
        <v>310</v>
      </c>
      <c r="G75" s="83" t="s">
        <v>311</v>
      </c>
      <c r="H75" s="81" t="s">
        <v>310</v>
      </c>
      <c r="I75" s="83" t="s">
        <v>311</v>
      </c>
      <c r="J75" s="89">
        <v>560.58000000000004</v>
      </c>
      <c r="K75" s="86">
        <v>45128</v>
      </c>
      <c r="L75" s="86">
        <v>45142</v>
      </c>
      <c r="M75" s="88" t="s">
        <v>306</v>
      </c>
    </row>
    <row r="76" spans="1:13" ht="76.5">
      <c r="A76" s="80" t="s">
        <v>308</v>
      </c>
      <c r="B76" s="81" t="s">
        <v>15</v>
      </c>
      <c r="C76" s="82" t="s">
        <v>157</v>
      </c>
      <c r="D76" s="83" t="s">
        <v>309</v>
      </c>
      <c r="E76" s="83" t="s">
        <v>180</v>
      </c>
      <c r="F76" s="81" t="s">
        <v>310</v>
      </c>
      <c r="G76" s="83" t="s">
        <v>311</v>
      </c>
      <c r="H76" s="81" t="s">
        <v>310</v>
      </c>
      <c r="I76" s="83" t="s">
        <v>311</v>
      </c>
      <c r="J76" s="89">
        <v>560.58000000000004</v>
      </c>
      <c r="K76" s="86">
        <v>45106</v>
      </c>
      <c r="L76" s="86">
        <v>45128</v>
      </c>
      <c r="M76" s="88" t="s">
        <v>306</v>
      </c>
    </row>
    <row r="77" spans="1:13" ht="76.5">
      <c r="A77" s="100">
        <v>9144167552</v>
      </c>
      <c r="B77" s="87" t="s">
        <v>15</v>
      </c>
      <c r="C77" s="88" t="s">
        <v>157</v>
      </c>
      <c r="D77" s="91" t="s">
        <v>312</v>
      </c>
      <c r="E77" s="83" t="s">
        <v>180</v>
      </c>
      <c r="F77" s="81" t="s">
        <v>313</v>
      </c>
      <c r="G77" s="83" t="s">
        <v>314</v>
      </c>
      <c r="H77" s="81" t="s">
        <v>313</v>
      </c>
      <c r="I77" s="83" t="s">
        <v>314</v>
      </c>
      <c r="J77" s="89">
        <v>20762.22</v>
      </c>
      <c r="K77" s="86">
        <v>44687</v>
      </c>
      <c r="L77" s="86">
        <v>45142</v>
      </c>
      <c r="M77" s="88" t="s">
        <v>306</v>
      </c>
    </row>
    <row r="78" spans="1:13" ht="76.5">
      <c r="A78" s="80">
        <v>9144167552</v>
      </c>
      <c r="B78" s="81" t="s">
        <v>15</v>
      </c>
      <c r="C78" s="82" t="s">
        <v>157</v>
      </c>
      <c r="D78" s="83" t="s">
        <v>312</v>
      </c>
      <c r="E78" s="83" t="s">
        <v>180</v>
      </c>
      <c r="F78" s="81" t="s">
        <v>313</v>
      </c>
      <c r="G78" s="83" t="s">
        <v>314</v>
      </c>
      <c r="H78" s="81" t="s">
        <v>313</v>
      </c>
      <c r="I78" s="83" t="s">
        <v>314</v>
      </c>
      <c r="J78" s="84">
        <v>4579.6000000000004</v>
      </c>
      <c r="K78" s="86">
        <v>44706</v>
      </c>
      <c r="L78" s="86">
        <v>45230</v>
      </c>
      <c r="M78" s="88" t="s">
        <v>306</v>
      </c>
    </row>
    <row r="79" spans="1:13" ht="76.5">
      <c r="A79" s="80">
        <v>9144167552</v>
      </c>
      <c r="B79" s="81" t="s">
        <v>15</v>
      </c>
      <c r="C79" s="82" t="s">
        <v>157</v>
      </c>
      <c r="D79" s="83" t="s">
        <v>312</v>
      </c>
      <c r="E79" s="83" t="s">
        <v>180</v>
      </c>
      <c r="F79" s="81" t="s">
        <v>313</v>
      </c>
      <c r="G79" s="83" t="s">
        <v>314</v>
      </c>
      <c r="H79" s="81" t="s">
        <v>313</v>
      </c>
      <c r="I79" s="83" t="s">
        <v>314</v>
      </c>
      <c r="J79" s="84">
        <v>357.66</v>
      </c>
      <c r="K79" s="86">
        <v>45072</v>
      </c>
      <c r="L79" s="86">
        <v>45085</v>
      </c>
      <c r="M79" s="88" t="s">
        <v>306</v>
      </c>
    </row>
    <row r="80" spans="1:13" ht="76.5">
      <c r="A80" s="80">
        <v>9144167552</v>
      </c>
      <c r="B80" s="81" t="s">
        <v>15</v>
      </c>
      <c r="C80" s="82" t="s">
        <v>157</v>
      </c>
      <c r="D80" s="83" t="s">
        <v>312</v>
      </c>
      <c r="E80" s="83" t="s">
        <v>180</v>
      </c>
      <c r="F80" s="81" t="s">
        <v>313</v>
      </c>
      <c r="G80" s="83" t="s">
        <v>314</v>
      </c>
      <c r="H80" s="81" t="s">
        <v>313</v>
      </c>
      <c r="I80" s="83" t="s">
        <v>314</v>
      </c>
      <c r="J80" s="84">
        <v>1633.14</v>
      </c>
      <c r="K80" s="86">
        <v>45072</v>
      </c>
      <c r="L80" s="86">
        <v>45085</v>
      </c>
      <c r="M80" s="88" t="s">
        <v>306</v>
      </c>
    </row>
    <row r="81" spans="1:13" ht="76.5">
      <c r="A81" s="80">
        <v>9144167552</v>
      </c>
      <c r="B81" s="81" t="s">
        <v>15</v>
      </c>
      <c r="C81" s="82" t="s">
        <v>157</v>
      </c>
      <c r="D81" s="83" t="s">
        <v>312</v>
      </c>
      <c r="E81" s="83" t="s">
        <v>180</v>
      </c>
      <c r="F81" s="81" t="s">
        <v>313</v>
      </c>
      <c r="G81" s="83" t="s">
        <v>314</v>
      </c>
      <c r="H81" s="81" t="s">
        <v>313</v>
      </c>
      <c r="I81" s="83" t="s">
        <v>314</v>
      </c>
      <c r="J81" s="84">
        <v>357.66</v>
      </c>
      <c r="K81" s="86">
        <v>45072</v>
      </c>
      <c r="L81" s="86">
        <v>45077</v>
      </c>
      <c r="M81" s="88" t="s">
        <v>306</v>
      </c>
    </row>
    <row r="82" spans="1:13" ht="76.5">
      <c r="A82" s="80">
        <v>9144167552</v>
      </c>
      <c r="B82" s="81" t="s">
        <v>15</v>
      </c>
      <c r="C82" s="82" t="s">
        <v>157</v>
      </c>
      <c r="D82" s="83" t="s">
        <v>312</v>
      </c>
      <c r="E82" s="83" t="s">
        <v>180</v>
      </c>
      <c r="F82" s="81" t="s">
        <v>313</v>
      </c>
      <c r="G82" s="83" t="s">
        <v>314</v>
      </c>
      <c r="H82" s="81" t="s">
        <v>313</v>
      </c>
      <c r="I82" s="83" t="s">
        <v>314</v>
      </c>
      <c r="J82" s="84">
        <v>357.66</v>
      </c>
      <c r="K82" s="86">
        <v>45086</v>
      </c>
      <c r="L82" s="86">
        <v>45099</v>
      </c>
      <c r="M82" s="88" t="s">
        <v>306</v>
      </c>
    </row>
    <row r="83" spans="1:13" ht="76.5">
      <c r="A83" s="80">
        <v>9144167552</v>
      </c>
      <c r="B83" s="81" t="s">
        <v>15</v>
      </c>
      <c r="C83" s="82" t="s">
        <v>157</v>
      </c>
      <c r="D83" s="83" t="s">
        <v>312</v>
      </c>
      <c r="E83" s="83" t="s">
        <v>180</v>
      </c>
      <c r="F83" s="81" t="s">
        <v>313</v>
      </c>
      <c r="G83" s="83" t="s">
        <v>314</v>
      </c>
      <c r="H83" s="81" t="s">
        <v>313</v>
      </c>
      <c r="I83" s="83" t="s">
        <v>314</v>
      </c>
      <c r="J83" s="84">
        <v>3077.46</v>
      </c>
      <c r="K83" s="86">
        <v>45100</v>
      </c>
      <c r="L83" s="86">
        <v>45159</v>
      </c>
      <c r="M83" s="88" t="s">
        <v>306</v>
      </c>
    </row>
    <row r="84" spans="1:13" ht="76.5">
      <c r="A84" s="80">
        <v>9144167552</v>
      </c>
      <c r="B84" s="81" t="s">
        <v>15</v>
      </c>
      <c r="C84" s="82" t="s">
        <v>157</v>
      </c>
      <c r="D84" s="83" t="s">
        <v>312</v>
      </c>
      <c r="E84" s="83" t="s">
        <v>180</v>
      </c>
      <c r="F84" s="81" t="s">
        <v>313</v>
      </c>
      <c r="G84" s="83" t="s">
        <v>314</v>
      </c>
      <c r="H84" s="81" t="s">
        <v>313</v>
      </c>
      <c r="I84" s="83" t="s">
        <v>314</v>
      </c>
      <c r="J84" s="84">
        <v>357.66</v>
      </c>
      <c r="K84" s="86">
        <v>45106</v>
      </c>
      <c r="L84" s="86">
        <v>45117</v>
      </c>
      <c r="M84" s="88" t="s">
        <v>306</v>
      </c>
    </row>
    <row r="85" spans="1:13" ht="76.5">
      <c r="A85" s="80">
        <v>9144167552</v>
      </c>
      <c r="B85" s="81" t="s">
        <v>15</v>
      </c>
      <c r="C85" s="82" t="s">
        <v>157</v>
      </c>
      <c r="D85" s="83" t="s">
        <v>312</v>
      </c>
      <c r="E85" s="83" t="s">
        <v>180</v>
      </c>
      <c r="F85" s="81" t="s">
        <v>313</v>
      </c>
      <c r="G85" s="83" t="s">
        <v>314</v>
      </c>
      <c r="H85" s="81" t="s">
        <v>313</v>
      </c>
      <c r="I85" s="83" t="s">
        <v>314</v>
      </c>
      <c r="J85" s="84">
        <v>1633.14</v>
      </c>
      <c r="K85" s="86">
        <v>45132</v>
      </c>
      <c r="L85" s="86">
        <v>45257</v>
      </c>
      <c r="M85" s="88" t="s">
        <v>306</v>
      </c>
    </row>
    <row r="86" spans="1:13" ht="76.5">
      <c r="A86" s="80">
        <v>9144167552</v>
      </c>
      <c r="B86" s="81" t="s">
        <v>15</v>
      </c>
      <c r="C86" s="82" t="s">
        <v>157</v>
      </c>
      <c r="D86" s="83" t="s">
        <v>312</v>
      </c>
      <c r="E86" s="83" t="s">
        <v>180</v>
      </c>
      <c r="F86" s="81" t="s">
        <v>313</v>
      </c>
      <c r="G86" s="83" t="s">
        <v>314</v>
      </c>
      <c r="H86" s="81" t="s">
        <v>313</v>
      </c>
      <c r="I86" s="83" t="s">
        <v>314</v>
      </c>
      <c r="J86" s="84">
        <v>639.9</v>
      </c>
      <c r="K86" s="86">
        <v>45119</v>
      </c>
      <c r="L86" s="86">
        <v>45159</v>
      </c>
      <c r="M86" s="88" t="s">
        <v>306</v>
      </c>
    </row>
    <row r="87" spans="1:13" ht="76.5">
      <c r="A87" s="80">
        <v>9144167552</v>
      </c>
      <c r="B87" s="81" t="s">
        <v>15</v>
      </c>
      <c r="C87" s="82" t="s">
        <v>157</v>
      </c>
      <c r="D87" s="83" t="s">
        <v>312</v>
      </c>
      <c r="E87" s="83" t="s">
        <v>180</v>
      </c>
      <c r="F87" s="81" t="s">
        <v>313</v>
      </c>
      <c r="G87" s="83" t="s">
        <v>314</v>
      </c>
      <c r="H87" s="81" t="s">
        <v>313</v>
      </c>
      <c r="I87" s="83" t="s">
        <v>314</v>
      </c>
      <c r="J87" s="84">
        <v>357.66</v>
      </c>
      <c r="K87" s="86">
        <v>45203</v>
      </c>
      <c r="L87" s="86">
        <v>45208</v>
      </c>
      <c r="M87" s="88" t="s">
        <v>306</v>
      </c>
    </row>
    <row r="88" spans="1:13" ht="76.5">
      <c r="A88" s="80">
        <v>9144167552</v>
      </c>
      <c r="B88" s="81" t="s">
        <v>15</v>
      </c>
      <c r="C88" s="82" t="s">
        <v>157</v>
      </c>
      <c r="D88" s="83" t="s">
        <v>312</v>
      </c>
      <c r="E88" s="83" t="s">
        <v>180</v>
      </c>
      <c r="F88" s="81" t="s">
        <v>313</v>
      </c>
      <c r="G88" s="83" t="s">
        <v>314</v>
      </c>
      <c r="H88" s="81" t="s">
        <v>313</v>
      </c>
      <c r="I88" s="83" t="s">
        <v>314</v>
      </c>
      <c r="J88" s="84">
        <v>457.96</v>
      </c>
      <c r="K88" s="86">
        <v>45139</v>
      </c>
      <c r="L88" s="86">
        <v>45197</v>
      </c>
      <c r="M88" s="88" t="s">
        <v>306</v>
      </c>
    </row>
    <row r="89" spans="1:13" ht="76.5">
      <c r="A89" s="80">
        <v>9144167552</v>
      </c>
      <c r="B89" s="81" t="s">
        <v>15</v>
      </c>
      <c r="C89" s="82" t="s">
        <v>157</v>
      </c>
      <c r="D89" s="83" t="s">
        <v>312</v>
      </c>
      <c r="E89" s="83" t="s">
        <v>180</v>
      </c>
      <c r="F89" s="81" t="s">
        <v>313</v>
      </c>
      <c r="G89" s="83" t="s">
        <v>314</v>
      </c>
      <c r="H89" s="81" t="s">
        <v>313</v>
      </c>
      <c r="I89" s="83" t="s">
        <v>314</v>
      </c>
      <c r="J89" s="84">
        <v>216.18</v>
      </c>
      <c r="K89" s="86">
        <v>45173</v>
      </c>
      <c r="L89" s="86">
        <v>45195</v>
      </c>
      <c r="M89" s="88" t="s">
        <v>306</v>
      </c>
    </row>
    <row r="90" spans="1:13" ht="76.5">
      <c r="A90" s="80">
        <v>9144167552</v>
      </c>
      <c r="B90" s="81" t="s">
        <v>15</v>
      </c>
      <c r="C90" s="82" t="s">
        <v>157</v>
      </c>
      <c r="D90" s="83" t="s">
        <v>312</v>
      </c>
      <c r="E90" s="83" t="s">
        <v>180</v>
      </c>
      <c r="F90" s="81" t="s">
        <v>313</v>
      </c>
      <c r="G90" s="83" t="s">
        <v>314</v>
      </c>
      <c r="H90" s="81" t="s">
        <v>313</v>
      </c>
      <c r="I90" s="83" t="s">
        <v>314</v>
      </c>
      <c r="J90" s="84">
        <v>357.66</v>
      </c>
      <c r="K90" s="86">
        <v>45236</v>
      </c>
      <c r="L90" s="90">
        <v>45237</v>
      </c>
      <c r="M90" s="88" t="s">
        <v>306</v>
      </c>
    </row>
    <row r="91" spans="1:13" ht="76.5">
      <c r="A91" s="95">
        <v>9144206581</v>
      </c>
      <c r="B91" s="81" t="s">
        <v>15</v>
      </c>
      <c r="C91" s="82" t="s">
        <v>157</v>
      </c>
      <c r="D91" s="83" t="s">
        <v>315</v>
      </c>
      <c r="E91" s="83" t="s">
        <v>180</v>
      </c>
      <c r="F91" s="81" t="s">
        <v>316</v>
      </c>
      <c r="G91" s="83" t="s">
        <v>317</v>
      </c>
      <c r="H91" s="81" t="s">
        <v>316</v>
      </c>
      <c r="I91" s="83" t="s">
        <v>317</v>
      </c>
      <c r="J91" s="44">
        <v>2641.92</v>
      </c>
      <c r="K91" s="86">
        <v>44949</v>
      </c>
      <c r="L91" s="86">
        <v>45043</v>
      </c>
      <c r="M91" s="88" t="s">
        <v>306</v>
      </c>
    </row>
    <row r="92" spans="1:13" ht="76.5">
      <c r="A92" s="95" t="s">
        <v>318</v>
      </c>
      <c r="B92" s="81" t="s">
        <v>15</v>
      </c>
      <c r="C92" s="82" t="s">
        <v>157</v>
      </c>
      <c r="D92" s="83" t="s">
        <v>319</v>
      </c>
      <c r="E92" s="83" t="s">
        <v>180</v>
      </c>
      <c r="F92" s="81" t="s">
        <v>320</v>
      </c>
      <c r="G92" s="83" t="s">
        <v>321</v>
      </c>
      <c r="H92" s="81" t="s">
        <v>320</v>
      </c>
      <c r="I92" s="83" t="s">
        <v>321</v>
      </c>
      <c r="J92" s="44">
        <v>520</v>
      </c>
      <c r="K92" s="86">
        <v>45111</v>
      </c>
      <c r="L92" s="86">
        <v>45126</v>
      </c>
      <c r="M92" s="88" t="s">
        <v>306</v>
      </c>
    </row>
    <row r="93" spans="1:13" ht="76.5">
      <c r="A93" s="95" t="s">
        <v>318</v>
      </c>
      <c r="B93" s="81" t="s">
        <v>15</v>
      </c>
      <c r="C93" s="82" t="s">
        <v>157</v>
      </c>
      <c r="D93" s="83" t="s">
        <v>319</v>
      </c>
      <c r="E93" s="83" t="s">
        <v>180</v>
      </c>
      <c r="F93" s="81" t="s">
        <v>320</v>
      </c>
      <c r="G93" s="83" t="s">
        <v>321</v>
      </c>
      <c r="H93" s="81" t="s">
        <v>320</v>
      </c>
      <c r="I93" s="83" t="s">
        <v>321</v>
      </c>
      <c r="J93" s="44">
        <v>520</v>
      </c>
      <c r="K93" s="86">
        <v>45142</v>
      </c>
      <c r="L93" s="86">
        <v>45168</v>
      </c>
      <c r="M93" s="88" t="s">
        <v>306</v>
      </c>
    </row>
    <row r="94" spans="1:13" ht="76.5">
      <c r="A94" s="95" t="s">
        <v>318</v>
      </c>
      <c r="B94" s="81" t="s">
        <v>15</v>
      </c>
      <c r="C94" s="82" t="s">
        <v>157</v>
      </c>
      <c r="D94" s="83" t="s">
        <v>319</v>
      </c>
      <c r="E94" s="83" t="s">
        <v>180</v>
      </c>
      <c r="F94" s="81" t="s">
        <v>320</v>
      </c>
      <c r="G94" s="83" t="s">
        <v>321</v>
      </c>
      <c r="H94" s="81" t="s">
        <v>320</v>
      </c>
      <c r="I94" s="83" t="s">
        <v>321</v>
      </c>
      <c r="J94" s="44">
        <v>1790</v>
      </c>
      <c r="K94" s="86">
        <v>45223</v>
      </c>
      <c r="L94" s="90">
        <v>45229</v>
      </c>
      <c r="M94" s="88" t="s">
        <v>306</v>
      </c>
    </row>
    <row r="95" spans="1:13" ht="76.5">
      <c r="A95" s="95" t="s">
        <v>318</v>
      </c>
      <c r="B95" s="81" t="s">
        <v>15</v>
      </c>
      <c r="C95" s="82" t="s">
        <v>157</v>
      </c>
      <c r="D95" s="83" t="s">
        <v>319</v>
      </c>
      <c r="E95" s="83" t="s">
        <v>180</v>
      </c>
      <c r="F95" s="81" t="s">
        <v>320</v>
      </c>
      <c r="G95" s="83" t="s">
        <v>321</v>
      </c>
      <c r="H95" s="81" t="s">
        <v>320</v>
      </c>
      <c r="I95" s="83" t="s">
        <v>321</v>
      </c>
      <c r="J95" s="44">
        <v>520</v>
      </c>
      <c r="K95" s="86">
        <v>45237</v>
      </c>
      <c r="L95" s="90">
        <v>45246</v>
      </c>
      <c r="M95" s="88" t="s">
        <v>306</v>
      </c>
    </row>
    <row r="96" spans="1:13" ht="76.5">
      <c r="A96" s="95" t="s">
        <v>322</v>
      </c>
      <c r="B96" s="81" t="s">
        <v>15</v>
      </c>
      <c r="C96" s="82" t="s">
        <v>157</v>
      </c>
      <c r="D96" s="83" t="s">
        <v>323</v>
      </c>
      <c r="E96" s="83" t="s">
        <v>180</v>
      </c>
      <c r="F96" s="81" t="s">
        <v>175</v>
      </c>
      <c r="G96" s="83" t="s">
        <v>176</v>
      </c>
      <c r="H96" s="81" t="s">
        <v>175</v>
      </c>
      <c r="I96" s="83" t="s">
        <v>176</v>
      </c>
      <c r="J96" s="44">
        <v>425.86</v>
      </c>
      <c r="K96" s="86">
        <v>45100</v>
      </c>
      <c r="L96" s="86">
        <v>45138</v>
      </c>
      <c r="M96" s="88" t="s">
        <v>306</v>
      </c>
    </row>
    <row r="97" spans="1:13" ht="76.5">
      <c r="A97" s="95" t="s">
        <v>322</v>
      </c>
      <c r="B97" s="81" t="s">
        <v>15</v>
      </c>
      <c r="C97" s="82" t="s">
        <v>157</v>
      </c>
      <c r="D97" s="83" t="s">
        <v>323</v>
      </c>
      <c r="E97" s="83" t="s">
        <v>180</v>
      </c>
      <c r="F97" s="81" t="s">
        <v>175</v>
      </c>
      <c r="G97" s="83" t="s">
        <v>176</v>
      </c>
      <c r="H97" s="81" t="s">
        <v>175</v>
      </c>
      <c r="I97" s="83" t="s">
        <v>176</v>
      </c>
      <c r="J97" s="44">
        <v>261.23</v>
      </c>
      <c r="K97" s="86">
        <v>45128</v>
      </c>
      <c r="L97" s="86">
        <v>45169</v>
      </c>
      <c r="M97" s="88" t="s">
        <v>306</v>
      </c>
    </row>
    <row r="98" spans="1:13" ht="76.5">
      <c r="A98" s="95" t="s">
        <v>324</v>
      </c>
      <c r="B98" s="81" t="s">
        <v>15</v>
      </c>
      <c r="C98" s="82" t="s">
        <v>157</v>
      </c>
      <c r="D98" s="83" t="s">
        <v>325</v>
      </c>
      <c r="E98" s="83" t="s">
        <v>180</v>
      </c>
      <c r="F98" s="81" t="s">
        <v>313</v>
      </c>
      <c r="G98" s="83" t="s">
        <v>314</v>
      </c>
      <c r="H98" s="81" t="s">
        <v>313</v>
      </c>
      <c r="I98" s="83" t="s">
        <v>314</v>
      </c>
      <c r="J98" s="44">
        <v>1662.9</v>
      </c>
      <c r="K98" s="86">
        <v>45106</v>
      </c>
      <c r="L98" s="86">
        <v>45121</v>
      </c>
      <c r="M98" s="88" t="s">
        <v>306</v>
      </c>
    </row>
    <row r="99" spans="1:13" ht="76.5">
      <c r="A99" s="95" t="s">
        <v>324</v>
      </c>
      <c r="B99" s="81" t="s">
        <v>15</v>
      </c>
      <c r="C99" s="82" t="s">
        <v>157</v>
      </c>
      <c r="D99" s="83" t="s">
        <v>325</v>
      </c>
      <c r="E99" s="83" t="s">
        <v>180</v>
      </c>
      <c r="F99" s="81" t="s">
        <v>313</v>
      </c>
      <c r="G99" s="83" t="s">
        <v>314</v>
      </c>
      <c r="H99" s="81" t="s">
        <v>313</v>
      </c>
      <c r="I99" s="83" t="s">
        <v>314</v>
      </c>
      <c r="J99" s="44">
        <v>57.27</v>
      </c>
      <c r="K99" s="86">
        <v>45155</v>
      </c>
      <c r="L99" s="86">
        <v>45159</v>
      </c>
      <c r="M99" s="88" t="s">
        <v>306</v>
      </c>
    </row>
    <row r="100" spans="1:13" ht="76.5">
      <c r="A100" s="95" t="s">
        <v>324</v>
      </c>
      <c r="B100" s="81" t="s">
        <v>15</v>
      </c>
      <c r="C100" s="82" t="s">
        <v>157</v>
      </c>
      <c r="D100" s="83" t="s">
        <v>325</v>
      </c>
      <c r="E100" s="83" t="s">
        <v>180</v>
      </c>
      <c r="F100" s="81" t="s">
        <v>313</v>
      </c>
      <c r="G100" s="83" t="s">
        <v>314</v>
      </c>
      <c r="H100" s="81" t="s">
        <v>313</v>
      </c>
      <c r="I100" s="83" t="s">
        <v>314</v>
      </c>
      <c r="J100" s="44">
        <v>1108.5999999999999</v>
      </c>
      <c r="K100" s="86">
        <v>45156</v>
      </c>
      <c r="L100" s="86">
        <v>45180</v>
      </c>
      <c r="M100" s="88" t="s">
        <v>306</v>
      </c>
    </row>
    <row r="101" spans="1:13" ht="76.5">
      <c r="A101" s="100" t="s">
        <v>326</v>
      </c>
      <c r="B101" s="87" t="s">
        <v>15</v>
      </c>
      <c r="C101" s="88" t="s">
        <v>157</v>
      </c>
      <c r="D101" s="91" t="s">
        <v>327</v>
      </c>
      <c r="E101" s="83" t="s">
        <v>180</v>
      </c>
      <c r="F101" s="81" t="s">
        <v>175</v>
      </c>
      <c r="G101" s="83" t="s">
        <v>176</v>
      </c>
      <c r="H101" s="81" t="s">
        <v>175</v>
      </c>
      <c r="I101" s="83" t="s">
        <v>176</v>
      </c>
      <c r="J101" s="89">
        <v>1444</v>
      </c>
      <c r="K101" s="86">
        <v>44799</v>
      </c>
      <c r="L101" s="86">
        <v>45199</v>
      </c>
      <c r="M101" s="88" t="s">
        <v>306</v>
      </c>
    </row>
    <row r="102" spans="1:13" ht="76.5">
      <c r="A102" s="100" t="s">
        <v>326</v>
      </c>
      <c r="B102" s="87" t="s">
        <v>15</v>
      </c>
      <c r="C102" s="88" t="s">
        <v>157</v>
      </c>
      <c r="D102" s="91" t="s">
        <v>327</v>
      </c>
      <c r="E102" s="83" t="s">
        <v>180</v>
      </c>
      <c r="F102" s="81" t="s">
        <v>175</v>
      </c>
      <c r="G102" s="83" t="s">
        <v>176</v>
      </c>
      <c r="H102" s="81" t="s">
        <v>175</v>
      </c>
      <c r="I102" s="83" t="s">
        <v>176</v>
      </c>
      <c r="J102" s="89">
        <v>2166</v>
      </c>
      <c r="K102" s="86">
        <v>45056</v>
      </c>
      <c r="L102" s="86">
        <v>45138</v>
      </c>
      <c r="M102" s="88" t="s">
        <v>306</v>
      </c>
    </row>
    <row r="103" spans="1:13" ht="76.5">
      <c r="A103" s="80" t="s">
        <v>328</v>
      </c>
      <c r="B103" s="81" t="s">
        <v>15</v>
      </c>
      <c r="C103" s="82" t="s">
        <v>157</v>
      </c>
      <c r="D103" s="83" t="s">
        <v>329</v>
      </c>
      <c r="E103" s="83" t="s">
        <v>180</v>
      </c>
      <c r="F103" s="81" t="s">
        <v>175</v>
      </c>
      <c r="G103" s="83" t="s">
        <v>176</v>
      </c>
      <c r="H103" s="81" t="s">
        <v>175</v>
      </c>
      <c r="I103" s="83" t="s">
        <v>176</v>
      </c>
      <c r="J103" s="89">
        <v>1208.5</v>
      </c>
      <c r="K103" s="86">
        <v>45034</v>
      </c>
      <c r="L103" s="86">
        <v>45199</v>
      </c>
      <c r="M103" s="88" t="s">
        <v>306</v>
      </c>
    </row>
    <row r="104" spans="1:13" ht="76.5">
      <c r="A104" s="80" t="s">
        <v>328</v>
      </c>
      <c r="B104" s="81" t="s">
        <v>15</v>
      </c>
      <c r="C104" s="82" t="s">
        <v>157</v>
      </c>
      <c r="D104" s="83" t="s">
        <v>330</v>
      </c>
      <c r="E104" s="83" t="s">
        <v>180</v>
      </c>
      <c r="F104" s="81" t="s">
        <v>175</v>
      </c>
      <c r="G104" s="83" t="s">
        <v>176</v>
      </c>
      <c r="H104" s="81" t="s">
        <v>175</v>
      </c>
      <c r="I104" s="83" t="s">
        <v>176</v>
      </c>
      <c r="J104" s="89">
        <f>8871+731.6</f>
        <v>9602.6</v>
      </c>
      <c r="K104" s="86">
        <v>45056</v>
      </c>
      <c r="L104" s="86">
        <v>45138</v>
      </c>
      <c r="M104" s="88" t="s">
        <v>306</v>
      </c>
    </row>
    <row r="105" spans="1:13" ht="76.5">
      <c r="A105" s="80" t="s">
        <v>328</v>
      </c>
      <c r="B105" s="81" t="s">
        <v>15</v>
      </c>
      <c r="C105" s="82" t="s">
        <v>157</v>
      </c>
      <c r="D105" s="83" t="s">
        <v>329</v>
      </c>
      <c r="E105" s="83" t="s">
        <v>180</v>
      </c>
      <c r="F105" s="81" t="s">
        <v>175</v>
      </c>
      <c r="G105" s="83" t="s">
        <v>176</v>
      </c>
      <c r="H105" s="81" t="s">
        <v>175</v>
      </c>
      <c r="I105" s="83" t="s">
        <v>176</v>
      </c>
      <c r="J105" s="89">
        <v>554.29</v>
      </c>
      <c r="K105" s="86">
        <v>45065</v>
      </c>
      <c r="L105" s="86">
        <v>45138</v>
      </c>
      <c r="M105" s="88" t="s">
        <v>306</v>
      </c>
    </row>
    <row r="106" spans="1:13" ht="76.5">
      <c r="A106" s="80" t="s">
        <v>328</v>
      </c>
      <c r="B106" s="81" t="s">
        <v>15</v>
      </c>
      <c r="C106" s="82" t="s">
        <v>157</v>
      </c>
      <c r="D106" s="83" t="s">
        <v>329</v>
      </c>
      <c r="E106" s="83" t="s">
        <v>180</v>
      </c>
      <c r="F106" s="81" t="s">
        <v>175</v>
      </c>
      <c r="G106" s="83" t="s">
        <v>176</v>
      </c>
      <c r="H106" s="81" t="s">
        <v>175</v>
      </c>
      <c r="I106" s="83" t="s">
        <v>176</v>
      </c>
      <c r="J106" s="89">
        <v>4435.5</v>
      </c>
      <c r="K106" s="86">
        <v>45114</v>
      </c>
      <c r="L106" s="86">
        <v>45199</v>
      </c>
      <c r="M106" s="88" t="s">
        <v>306</v>
      </c>
    </row>
    <row r="107" spans="1:13" ht="76.5">
      <c r="A107" s="80" t="s">
        <v>328</v>
      </c>
      <c r="B107" s="81" t="s">
        <v>15</v>
      </c>
      <c r="C107" s="82" t="s">
        <v>157</v>
      </c>
      <c r="D107" s="83" t="s">
        <v>329</v>
      </c>
      <c r="E107" s="83" t="s">
        <v>180</v>
      </c>
      <c r="F107" s="81" t="s">
        <v>175</v>
      </c>
      <c r="G107" s="83" t="s">
        <v>176</v>
      </c>
      <c r="H107" s="81" t="s">
        <v>175</v>
      </c>
      <c r="I107" s="83" t="s">
        <v>176</v>
      </c>
      <c r="J107" s="89">
        <v>316.39999999999998</v>
      </c>
      <c r="K107" s="86">
        <v>45106</v>
      </c>
      <c r="L107" s="86">
        <v>45138</v>
      </c>
      <c r="M107" s="88" t="s">
        <v>306</v>
      </c>
    </row>
    <row r="108" spans="1:13" ht="76.5">
      <c r="A108" s="80" t="s">
        <v>328</v>
      </c>
      <c r="B108" s="81" t="s">
        <v>15</v>
      </c>
      <c r="C108" s="82" t="s">
        <v>157</v>
      </c>
      <c r="D108" s="83" t="s">
        <v>331</v>
      </c>
      <c r="E108" s="83" t="s">
        <v>180</v>
      </c>
      <c r="F108" s="81" t="s">
        <v>175</v>
      </c>
      <c r="G108" s="83" t="s">
        <v>176</v>
      </c>
      <c r="H108" s="81" t="s">
        <v>175</v>
      </c>
      <c r="I108" s="83" t="s">
        <v>176</v>
      </c>
      <c r="J108" s="89">
        <v>1721.7</v>
      </c>
      <c r="K108" s="86">
        <v>45139</v>
      </c>
      <c r="L108" s="86">
        <v>45230</v>
      </c>
      <c r="M108" s="88" t="s">
        <v>306</v>
      </c>
    </row>
    <row r="109" spans="1:13" ht="76.5">
      <c r="A109" s="80" t="s">
        <v>332</v>
      </c>
      <c r="B109" s="81" t="s">
        <v>15</v>
      </c>
      <c r="C109" s="82" t="s">
        <v>157</v>
      </c>
      <c r="D109" s="83" t="s">
        <v>333</v>
      </c>
      <c r="E109" s="83" t="s">
        <v>180</v>
      </c>
      <c r="F109" s="81" t="s">
        <v>320</v>
      </c>
      <c r="G109" s="83" t="s">
        <v>321</v>
      </c>
      <c r="H109" s="81" t="s">
        <v>320</v>
      </c>
      <c r="I109" s="83" t="s">
        <v>321</v>
      </c>
      <c r="J109" s="89">
        <v>720</v>
      </c>
      <c r="K109" s="86">
        <v>45131</v>
      </c>
      <c r="L109" s="86">
        <v>45138</v>
      </c>
      <c r="M109" s="88" t="s">
        <v>306</v>
      </c>
    </row>
    <row r="110" spans="1:13" ht="76.5">
      <c r="A110" s="100" t="s">
        <v>173</v>
      </c>
      <c r="B110" s="87" t="s">
        <v>15</v>
      </c>
      <c r="C110" s="88" t="s">
        <v>157</v>
      </c>
      <c r="D110" s="91" t="s">
        <v>334</v>
      </c>
      <c r="E110" s="83" t="s">
        <v>180</v>
      </c>
      <c r="F110" s="81" t="s">
        <v>175</v>
      </c>
      <c r="G110" s="83" t="s">
        <v>176</v>
      </c>
      <c r="H110" s="81" t="s">
        <v>175</v>
      </c>
      <c r="I110" s="83" t="s">
        <v>176</v>
      </c>
      <c r="J110" s="84">
        <v>5747.98</v>
      </c>
      <c r="K110" s="86">
        <v>45084</v>
      </c>
      <c r="L110" s="86">
        <v>45138</v>
      </c>
      <c r="M110" s="88" t="s">
        <v>335</v>
      </c>
    </row>
    <row r="111" spans="1:13" ht="76.5">
      <c r="A111" s="100" t="s">
        <v>336</v>
      </c>
      <c r="B111" s="87" t="s">
        <v>15</v>
      </c>
      <c r="C111" s="88" t="s">
        <v>157</v>
      </c>
      <c r="D111" s="91" t="s">
        <v>337</v>
      </c>
      <c r="E111" s="83" t="s">
        <v>180</v>
      </c>
      <c r="F111" s="81" t="s">
        <v>175</v>
      </c>
      <c r="G111" s="83" t="s">
        <v>176</v>
      </c>
      <c r="H111" s="81" t="s">
        <v>175</v>
      </c>
      <c r="I111" s="83" t="s">
        <v>176</v>
      </c>
      <c r="J111" s="89">
        <v>2151</v>
      </c>
      <c r="K111" s="86">
        <v>44799</v>
      </c>
      <c r="L111" s="86">
        <v>44834</v>
      </c>
      <c r="M111" s="88" t="s">
        <v>335</v>
      </c>
    </row>
    <row r="112" spans="1:13" ht="76.5">
      <c r="A112" s="100" t="s">
        <v>336</v>
      </c>
      <c r="B112" s="87" t="s">
        <v>15</v>
      </c>
      <c r="C112" s="88" t="s">
        <v>157</v>
      </c>
      <c r="D112" s="91" t="s">
        <v>338</v>
      </c>
      <c r="E112" s="83" t="s">
        <v>180</v>
      </c>
      <c r="F112" s="81" t="s">
        <v>175</v>
      </c>
      <c r="G112" s="83" t="s">
        <v>176</v>
      </c>
      <c r="H112" s="81" t="s">
        <v>175</v>
      </c>
      <c r="I112" s="83" t="s">
        <v>176</v>
      </c>
      <c r="J112" s="89">
        <v>194.28</v>
      </c>
      <c r="K112" s="86">
        <v>45085</v>
      </c>
      <c r="L112" s="86">
        <v>45138</v>
      </c>
      <c r="M112" s="88" t="s">
        <v>335</v>
      </c>
    </row>
    <row r="113" spans="1:13" ht="76.5">
      <c r="A113" s="100" t="s">
        <v>336</v>
      </c>
      <c r="B113" s="87" t="s">
        <v>15</v>
      </c>
      <c r="C113" s="88" t="s">
        <v>157</v>
      </c>
      <c r="D113" s="91" t="s">
        <v>338</v>
      </c>
      <c r="E113" s="83" t="s">
        <v>180</v>
      </c>
      <c r="F113" s="81" t="s">
        <v>175</v>
      </c>
      <c r="G113" s="83" t="s">
        <v>176</v>
      </c>
      <c r="H113" s="81" t="s">
        <v>175</v>
      </c>
      <c r="I113" s="83" t="s">
        <v>176</v>
      </c>
      <c r="J113" s="89">
        <v>1214</v>
      </c>
      <c r="K113" s="86">
        <v>45131</v>
      </c>
      <c r="L113" s="86">
        <v>45138</v>
      </c>
      <c r="M113" s="88" t="s">
        <v>335</v>
      </c>
    </row>
    <row r="114" spans="1:13" ht="76.5">
      <c r="A114" s="100" t="s">
        <v>336</v>
      </c>
      <c r="B114" s="87" t="s">
        <v>15</v>
      </c>
      <c r="C114" s="88" t="s">
        <v>157</v>
      </c>
      <c r="D114" s="91" t="s">
        <v>337</v>
      </c>
      <c r="E114" s="83" t="s">
        <v>180</v>
      </c>
      <c r="F114" s="81" t="s">
        <v>175</v>
      </c>
      <c r="G114" s="83" t="s">
        <v>176</v>
      </c>
      <c r="H114" s="81" t="s">
        <v>175</v>
      </c>
      <c r="I114" s="83" t="s">
        <v>176</v>
      </c>
      <c r="J114" s="89">
        <v>1075.5</v>
      </c>
      <c r="K114" s="86">
        <v>45145</v>
      </c>
      <c r="L114" s="86">
        <v>45169</v>
      </c>
      <c r="M114" s="88" t="s">
        <v>335</v>
      </c>
    </row>
    <row r="115" spans="1:13" ht="76.5">
      <c r="A115" s="100" t="s">
        <v>336</v>
      </c>
      <c r="B115" s="87" t="s">
        <v>15</v>
      </c>
      <c r="C115" s="88" t="s">
        <v>157</v>
      </c>
      <c r="D115" s="91" t="s">
        <v>338</v>
      </c>
      <c r="E115" s="83" t="s">
        <v>180</v>
      </c>
      <c r="F115" s="81" t="s">
        <v>175</v>
      </c>
      <c r="G115" s="83" t="s">
        <v>176</v>
      </c>
      <c r="H115" s="81" t="s">
        <v>175</v>
      </c>
      <c r="I115" s="83" t="s">
        <v>176</v>
      </c>
      <c r="J115" s="89">
        <v>2409.4499999999998</v>
      </c>
      <c r="K115" s="86">
        <v>45145</v>
      </c>
      <c r="L115" s="86">
        <v>45169</v>
      </c>
      <c r="M115" s="88" t="s">
        <v>335</v>
      </c>
    </row>
    <row r="116" spans="1:13" ht="76.5">
      <c r="A116" s="100" t="s">
        <v>336</v>
      </c>
      <c r="B116" s="87" t="s">
        <v>15</v>
      </c>
      <c r="C116" s="88" t="s">
        <v>157</v>
      </c>
      <c r="D116" s="91" t="s">
        <v>339</v>
      </c>
      <c r="E116" s="83" t="s">
        <v>180</v>
      </c>
      <c r="F116" s="81" t="s">
        <v>175</v>
      </c>
      <c r="G116" s="83" t="s">
        <v>176</v>
      </c>
      <c r="H116" s="81" t="s">
        <v>175</v>
      </c>
      <c r="I116" s="83" t="s">
        <v>176</v>
      </c>
      <c r="J116" s="89">
        <v>2428</v>
      </c>
      <c r="K116" s="86">
        <v>45169</v>
      </c>
      <c r="L116" s="86">
        <v>45199</v>
      </c>
      <c r="M116" s="88" t="s">
        <v>335</v>
      </c>
    </row>
    <row r="117" spans="1:13" ht="76.5">
      <c r="A117" s="100" t="s">
        <v>340</v>
      </c>
      <c r="B117" s="87" t="s">
        <v>15</v>
      </c>
      <c r="C117" s="88" t="s">
        <v>157</v>
      </c>
      <c r="D117" s="91" t="s">
        <v>341</v>
      </c>
      <c r="E117" s="83" t="s">
        <v>180</v>
      </c>
      <c r="F117" s="81" t="s">
        <v>313</v>
      </c>
      <c r="G117" s="83" t="s">
        <v>314</v>
      </c>
      <c r="H117" s="81" t="s">
        <v>313</v>
      </c>
      <c r="I117" s="83" t="s">
        <v>314</v>
      </c>
      <c r="J117" s="89">
        <v>472</v>
      </c>
      <c r="K117" s="86">
        <v>45065</v>
      </c>
      <c r="L117" s="86">
        <v>45092</v>
      </c>
      <c r="M117" s="88" t="s">
        <v>335</v>
      </c>
    </row>
    <row r="118" spans="1:13" ht="76.5">
      <c r="A118" s="100" t="s">
        <v>340</v>
      </c>
      <c r="B118" s="87" t="s">
        <v>15</v>
      </c>
      <c r="C118" s="88" t="s">
        <v>157</v>
      </c>
      <c r="D118" s="91" t="s">
        <v>341</v>
      </c>
      <c r="E118" s="83" t="s">
        <v>180</v>
      </c>
      <c r="F118" s="81" t="s">
        <v>313</v>
      </c>
      <c r="G118" s="83" t="s">
        <v>314</v>
      </c>
      <c r="H118" s="81" t="s">
        <v>313</v>
      </c>
      <c r="I118" s="83" t="s">
        <v>314</v>
      </c>
      <c r="J118" s="89">
        <v>527</v>
      </c>
      <c r="K118" s="86">
        <v>45111</v>
      </c>
      <c r="L118" s="86">
        <v>45124</v>
      </c>
      <c r="M118" s="88" t="s">
        <v>335</v>
      </c>
    </row>
    <row r="119" spans="1:13" ht="76.5">
      <c r="A119" s="100" t="s">
        <v>342</v>
      </c>
      <c r="B119" s="87" t="s">
        <v>15</v>
      </c>
      <c r="C119" s="88" t="s">
        <v>157</v>
      </c>
      <c r="D119" s="91" t="s">
        <v>343</v>
      </c>
      <c r="E119" s="83" t="s">
        <v>180</v>
      </c>
      <c r="F119" s="81" t="s">
        <v>175</v>
      </c>
      <c r="G119" s="83" t="s">
        <v>176</v>
      </c>
      <c r="H119" s="81" t="s">
        <v>175</v>
      </c>
      <c r="I119" s="83" t="s">
        <v>176</v>
      </c>
      <c r="J119" s="89">
        <v>33.299999999999997</v>
      </c>
      <c r="K119" s="86">
        <v>45147</v>
      </c>
      <c r="L119" s="86">
        <v>45169</v>
      </c>
      <c r="M119" s="88" t="s">
        <v>335</v>
      </c>
    </row>
    <row r="120" spans="1:13" ht="76.5">
      <c r="A120" s="101" t="s">
        <v>344</v>
      </c>
      <c r="B120" s="87" t="s">
        <v>15</v>
      </c>
      <c r="C120" s="88" t="s">
        <v>157</v>
      </c>
      <c r="D120" s="91" t="s">
        <v>345</v>
      </c>
      <c r="E120" s="83" t="s">
        <v>180</v>
      </c>
      <c r="F120" s="81" t="s">
        <v>346</v>
      </c>
      <c r="G120" s="83" t="s">
        <v>347</v>
      </c>
      <c r="H120" s="81" t="s">
        <v>346</v>
      </c>
      <c r="I120" s="83" t="s">
        <v>347</v>
      </c>
      <c r="J120" s="89">
        <v>1224</v>
      </c>
      <c r="K120" s="86">
        <v>44685</v>
      </c>
      <c r="L120" s="86">
        <v>44687</v>
      </c>
      <c r="M120" s="88" t="s">
        <v>335</v>
      </c>
    </row>
    <row r="121" spans="1:13" ht="76.5">
      <c r="A121" s="95" t="s">
        <v>344</v>
      </c>
      <c r="B121" s="87" t="s">
        <v>15</v>
      </c>
      <c r="C121" s="82" t="s">
        <v>157</v>
      </c>
      <c r="D121" s="83" t="s">
        <v>345</v>
      </c>
      <c r="E121" s="83" t="s">
        <v>180</v>
      </c>
      <c r="F121" s="81" t="s">
        <v>346</v>
      </c>
      <c r="G121" s="83" t="s">
        <v>347</v>
      </c>
      <c r="H121" s="81" t="s">
        <v>346</v>
      </c>
      <c r="I121" s="83" t="s">
        <v>347</v>
      </c>
      <c r="J121" s="84">
        <v>1554</v>
      </c>
      <c r="K121" s="86">
        <v>44712</v>
      </c>
      <c r="L121" s="86">
        <v>44729</v>
      </c>
      <c r="M121" s="88" t="s">
        <v>335</v>
      </c>
    </row>
    <row r="122" spans="1:13" ht="76.5">
      <c r="A122" s="95" t="s">
        <v>344</v>
      </c>
      <c r="B122" s="87" t="s">
        <v>15</v>
      </c>
      <c r="C122" s="82" t="s">
        <v>157</v>
      </c>
      <c r="D122" s="83" t="s">
        <v>345</v>
      </c>
      <c r="E122" s="83" t="s">
        <v>180</v>
      </c>
      <c r="F122" s="81" t="s">
        <v>346</v>
      </c>
      <c r="G122" s="83" t="s">
        <v>347</v>
      </c>
      <c r="H122" s="81" t="s">
        <v>346</v>
      </c>
      <c r="I122" s="83" t="s">
        <v>347</v>
      </c>
      <c r="J122" s="84">
        <v>1836</v>
      </c>
      <c r="K122" s="86">
        <v>45127</v>
      </c>
      <c r="L122" s="86">
        <v>45139</v>
      </c>
      <c r="M122" s="88" t="s">
        <v>335</v>
      </c>
    </row>
    <row r="123" spans="1:13" ht="76.5">
      <c r="A123" s="95" t="s">
        <v>344</v>
      </c>
      <c r="B123" s="87" t="s">
        <v>15</v>
      </c>
      <c r="C123" s="82" t="s">
        <v>157</v>
      </c>
      <c r="D123" s="83" t="s">
        <v>345</v>
      </c>
      <c r="E123" s="83" t="s">
        <v>180</v>
      </c>
      <c r="F123" s="81" t="s">
        <v>346</v>
      </c>
      <c r="G123" s="83" t="s">
        <v>347</v>
      </c>
      <c r="H123" s="81" t="s">
        <v>346</v>
      </c>
      <c r="I123" s="83" t="s">
        <v>347</v>
      </c>
      <c r="J123" s="84">
        <v>612</v>
      </c>
      <c r="K123" s="86">
        <v>45113</v>
      </c>
      <c r="L123" s="86">
        <v>45139</v>
      </c>
      <c r="M123" s="88" t="s">
        <v>335</v>
      </c>
    </row>
    <row r="124" spans="1:13" ht="76.5">
      <c r="A124" s="95" t="s">
        <v>344</v>
      </c>
      <c r="B124" s="87" t="s">
        <v>15</v>
      </c>
      <c r="C124" s="82" t="s">
        <v>157</v>
      </c>
      <c r="D124" s="83" t="s">
        <v>345</v>
      </c>
      <c r="E124" s="83" t="s">
        <v>180</v>
      </c>
      <c r="F124" s="81" t="s">
        <v>346</v>
      </c>
      <c r="G124" s="83" t="s">
        <v>347</v>
      </c>
      <c r="H124" s="81" t="s">
        <v>346</v>
      </c>
      <c r="I124" s="83" t="s">
        <v>347</v>
      </c>
      <c r="J124" s="84">
        <v>673.2</v>
      </c>
      <c r="K124" s="86">
        <v>45225</v>
      </c>
      <c r="L124" s="90">
        <v>45233</v>
      </c>
      <c r="M124" s="88" t="s">
        <v>335</v>
      </c>
    </row>
    <row r="125" spans="1:13" ht="76.5">
      <c r="A125" s="95" t="s">
        <v>344</v>
      </c>
      <c r="B125" s="87" t="s">
        <v>15</v>
      </c>
      <c r="C125" s="82" t="s">
        <v>157</v>
      </c>
      <c r="D125" s="83" t="s">
        <v>345</v>
      </c>
      <c r="E125" s="83" t="s">
        <v>180</v>
      </c>
      <c r="F125" s="81" t="s">
        <v>346</v>
      </c>
      <c r="G125" s="83" t="s">
        <v>347</v>
      </c>
      <c r="H125" s="81" t="s">
        <v>346</v>
      </c>
      <c r="I125" s="83" t="s">
        <v>347</v>
      </c>
      <c r="J125" s="84">
        <v>3060</v>
      </c>
      <c r="K125" s="86">
        <v>45149</v>
      </c>
      <c r="L125" s="86">
        <v>45163</v>
      </c>
      <c r="M125" s="88" t="s">
        <v>335</v>
      </c>
    </row>
    <row r="126" spans="1:13" ht="76.5">
      <c r="A126" s="95" t="s">
        <v>344</v>
      </c>
      <c r="B126" s="87" t="s">
        <v>15</v>
      </c>
      <c r="C126" s="82" t="s">
        <v>157</v>
      </c>
      <c r="D126" s="83" t="s">
        <v>345</v>
      </c>
      <c r="E126" s="83" t="s">
        <v>180</v>
      </c>
      <c r="F126" s="81" t="s">
        <v>346</v>
      </c>
      <c r="G126" s="83" t="s">
        <v>347</v>
      </c>
      <c r="H126" s="81" t="s">
        <v>346</v>
      </c>
      <c r="I126" s="83" t="s">
        <v>347</v>
      </c>
      <c r="J126" s="84">
        <v>3366</v>
      </c>
      <c r="K126" s="86">
        <v>45168</v>
      </c>
      <c r="L126" s="86">
        <v>45183</v>
      </c>
      <c r="M126" s="88" t="s">
        <v>335</v>
      </c>
    </row>
    <row r="127" spans="1:13" ht="76.5">
      <c r="A127" s="95" t="s">
        <v>344</v>
      </c>
      <c r="B127" s="87" t="s">
        <v>15</v>
      </c>
      <c r="C127" s="82" t="s">
        <v>157</v>
      </c>
      <c r="D127" s="83" t="s">
        <v>345</v>
      </c>
      <c r="E127" s="83" t="s">
        <v>180</v>
      </c>
      <c r="F127" s="81" t="s">
        <v>346</v>
      </c>
      <c r="G127" s="83" t="s">
        <v>347</v>
      </c>
      <c r="H127" s="81" t="s">
        <v>346</v>
      </c>
      <c r="I127" s="83" t="s">
        <v>347</v>
      </c>
      <c r="J127" s="84">
        <v>1346.4</v>
      </c>
      <c r="K127" s="86">
        <v>45169</v>
      </c>
      <c r="L127" s="86">
        <v>45183</v>
      </c>
      <c r="M127" s="88" t="s">
        <v>335</v>
      </c>
    </row>
    <row r="128" spans="1:13" ht="76.5">
      <c r="A128" s="95" t="s">
        <v>344</v>
      </c>
      <c r="B128" s="87" t="s">
        <v>15</v>
      </c>
      <c r="C128" s="82" t="s">
        <v>157</v>
      </c>
      <c r="D128" s="83" t="s">
        <v>345</v>
      </c>
      <c r="E128" s="83" t="s">
        <v>180</v>
      </c>
      <c r="F128" s="81" t="s">
        <v>346</v>
      </c>
      <c r="G128" s="83" t="s">
        <v>347</v>
      </c>
      <c r="H128" s="81" t="s">
        <v>346</v>
      </c>
      <c r="I128" s="83" t="s">
        <v>347</v>
      </c>
      <c r="J128" s="84">
        <v>612</v>
      </c>
      <c r="K128" s="86">
        <v>45103</v>
      </c>
      <c r="L128" s="86">
        <v>45105</v>
      </c>
      <c r="M128" s="88" t="s">
        <v>335</v>
      </c>
    </row>
    <row r="129" spans="1:13" ht="76.5">
      <c r="A129" s="100" t="s">
        <v>348</v>
      </c>
      <c r="B129" s="87" t="s">
        <v>15</v>
      </c>
      <c r="C129" s="88" t="s">
        <v>157</v>
      </c>
      <c r="D129" s="91" t="s">
        <v>220</v>
      </c>
      <c r="E129" s="83" t="s">
        <v>180</v>
      </c>
      <c r="F129" s="81" t="s">
        <v>175</v>
      </c>
      <c r="G129" s="83" t="s">
        <v>176</v>
      </c>
      <c r="H129" s="81" t="s">
        <v>175</v>
      </c>
      <c r="I129" s="83" t="s">
        <v>176</v>
      </c>
      <c r="J129" s="84">
        <v>5460</v>
      </c>
      <c r="K129" s="86">
        <v>44782</v>
      </c>
      <c r="L129" s="86">
        <v>44834</v>
      </c>
      <c r="M129" s="88" t="s">
        <v>335</v>
      </c>
    </row>
    <row r="130" spans="1:13" ht="51">
      <c r="A130" s="80">
        <v>9457096281</v>
      </c>
      <c r="B130" s="81" t="s">
        <v>15</v>
      </c>
      <c r="C130" s="82" t="s">
        <v>157</v>
      </c>
      <c r="D130" s="83" t="s">
        <v>349</v>
      </c>
      <c r="E130" s="83" t="s">
        <v>159</v>
      </c>
      <c r="F130" s="81" t="s">
        <v>350</v>
      </c>
      <c r="G130" s="83" t="s">
        <v>351</v>
      </c>
      <c r="H130" s="81" t="s">
        <v>350</v>
      </c>
      <c r="I130" s="83" t="s">
        <v>351</v>
      </c>
      <c r="J130" s="82">
        <v>9922</v>
      </c>
      <c r="K130" s="86">
        <v>44993</v>
      </c>
      <c r="L130" s="86">
        <v>45068</v>
      </c>
      <c r="M130" s="88" t="s">
        <v>352</v>
      </c>
    </row>
    <row r="131" spans="1:13" ht="51">
      <c r="A131" s="80">
        <v>9457096281</v>
      </c>
      <c r="B131" s="81" t="s">
        <v>15</v>
      </c>
      <c r="C131" s="82" t="s">
        <v>157</v>
      </c>
      <c r="D131" s="83" t="s">
        <v>353</v>
      </c>
      <c r="E131" s="83" t="s">
        <v>159</v>
      </c>
      <c r="F131" s="81" t="s">
        <v>350</v>
      </c>
      <c r="G131" s="83" t="s">
        <v>351</v>
      </c>
      <c r="H131" s="81" t="s">
        <v>350</v>
      </c>
      <c r="I131" s="83" t="s">
        <v>351</v>
      </c>
      <c r="J131" s="82">
        <v>832</v>
      </c>
      <c r="K131" s="86">
        <v>45043</v>
      </c>
      <c r="L131" s="86">
        <v>45121</v>
      </c>
      <c r="M131" s="91" t="s">
        <v>354</v>
      </c>
    </row>
    <row r="132" spans="1:13" ht="51">
      <c r="A132" s="80">
        <v>9457096281</v>
      </c>
      <c r="B132" s="81" t="s">
        <v>15</v>
      </c>
      <c r="C132" s="82" t="s">
        <v>157</v>
      </c>
      <c r="D132" s="83" t="s">
        <v>355</v>
      </c>
      <c r="E132" s="83" t="s">
        <v>159</v>
      </c>
      <c r="F132" s="81" t="s">
        <v>350</v>
      </c>
      <c r="G132" s="83" t="s">
        <v>351</v>
      </c>
      <c r="H132" s="81" t="s">
        <v>350</v>
      </c>
      <c r="I132" s="83" t="s">
        <v>351</v>
      </c>
      <c r="J132" s="82">
        <v>3231.06</v>
      </c>
      <c r="K132" s="86">
        <v>44995</v>
      </c>
      <c r="L132" s="86">
        <v>45068</v>
      </c>
      <c r="M132" s="88" t="s">
        <v>352</v>
      </c>
    </row>
    <row r="133" spans="1:13" ht="51">
      <c r="A133" s="80">
        <v>9457096281</v>
      </c>
      <c r="B133" s="81" t="s">
        <v>15</v>
      </c>
      <c r="C133" s="82" t="s">
        <v>157</v>
      </c>
      <c r="D133" s="83" t="s">
        <v>356</v>
      </c>
      <c r="E133" s="83" t="s">
        <v>159</v>
      </c>
      <c r="F133" s="81" t="s">
        <v>350</v>
      </c>
      <c r="G133" s="83" t="s">
        <v>351</v>
      </c>
      <c r="H133" s="81" t="s">
        <v>350</v>
      </c>
      <c r="I133" s="83" t="s">
        <v>351</v>
      </c>
      <c r="J133" s="82">
        <v>9397.69</v>
      </c>
      <c r="K133" s="86">
        <v>45048</v>
      </c>
      <c r="L133" s="86">
        <v>45260</v>
      </c>
      <c r="M133" s="88" t="s">
        <v>357</v>
      </c>
    </row>
    <row r="134" spans="1:13" ht="51">
      <c r="A134" s="80">
        <v>9457096281</v>
      </c>
      <c r="B134" s="81" t="s">
        <v>15</v>
      </c>
      <c r="C134" s="82" t="s">
        <v>157</v>
      </c>
      <c r="D134" s="83" t="s">
        <v>358</v>
      </c>
      <c r="E134" s="83" t="s">
        <v>159</v>
      </c>
      <c r="F134" s="81" t="s">
        <v>350</v>
      </c>
      <c r="G134" s="83" t="s">
        <v>351</v>
      </c>
      <c r="H134" s="81" t="s">
        <v>350</v>
      </c>
      <c r="I134" s="83" t="s">
        <v>351</v>
      </c>
      <c r="J134" s="82">
        <v>1123</v>
      </c>
      <c r="K134" s="86">
        <v>45065</v>
      </c>
      <c r="L134" s="86">
        <v>45199</v>
      </c>
      <c r="M134" s="88" t="s">
        <v>359</v>
      </c>
    </row>
    <row r="135" spans="1:13" ht="51">
      <c r="A135" s="80">
        <v>9457096281</v>
      </c>
      <c r="B135" s="81" t="s">
        <v>15</v>
      </c>
      <c r="C135" s="82" t="s">
        <v>157</v>
      </c>
      <c r="D135" s="83" t="s">
        <v>360</v>
      </c>
      <c r="E135" s="83" t="s">
        <v>159</v>
      </c>
      <c r="F135" s="81" t="s">
        <v>350</v>
      </c>
      <c r="G135" s="83" t="s">
        <v>351</v>
      </c>
      <c r="H135" s="81" t="s">
        <v>350</v>
      </c>
      <c r="I135" s="83" t="s">
        <v>351</v>
      </c>
      <c r="J135" s="82">
        <f>4908+1227</f>
        <v>6135</v>
      </c>
      <c r="K135" s="86">
        <v>45065</v>
      </c>
      <c r="L135" s="86">
        <v>45107</v>
      </c>
      <c r="M135" s="88" t="s">
        <v>361</v>
      </c>
    </row>
    <row r="136" spans="1:13" ht="51">
      <c r="A136" s="80">
        <v>9457096281</v>
      </c>
      <c r="B136" s="81" t="s">
        <v>15</v>
      </c>
      <c r="C136" s="82" t="s">
        <v>157</v>
      </c>
      <c r="D136" s="83" t="s">
        <v>362</v>
      </c>
      <c r="E136" s="83" t="s">
        <v>159</v>
      </c>
      <c r="F136" s="81" t="s">
        <v>350</v>
      </c>
      <c r="G136" s="83" t="s">
        <v>351</v>
      </c>
      <c r="H136" s="81" t="s">
        <v>350</v>
      </c>
      <c r="I136" s="83" t="s">
        <v>351</v>
      </c>
      <c r="J136" s="82">
        <v>904.5</v>
      </c>
      <c r="K136" s="86">
        <v>45086</v>
      </c>
      <c r="L136" s="86">
        <v>45107</v>
      </c>
      <c r="M136" s="88" t="s">
        <v>363</v>
      </c>
    </row>
    <row r="137" spans="1:13" ht="51">
      <c r="A137" s="80">
        <v>9457096281</v>
      </c>
      <c r="B137" s="81" t="s">
        <v>15</v>
      </c>
      <c r="C137" s="82" t="s">
        <v>157</v>
      </c>
      <c r="D137" s="83" t="s">
        <v>355</v>
      </c>
      <c r="E137" s="83" t="s">
        <v>159</v>
      </c>
      <c r="F137" s="81" t="s">
        <v>350</v>
      </c>
      <c r="G137" s="83" t="s">
        <v>351</v>
      </c>
      <c r="H137" s="81" t="s">
        <v>350</v>
      </c>
      <c r="I137" s="83" t="s">
        <v>351</v>
      </c>
      <c r="J137" s="82">
        <f>2832.96+4256.98</f>
        <v>7089.94</v>
      </c>
      <c r="K137" s="86">
        <v>45086</v>
      </c>
      <c r="L137" s="86">
        <v>45169</v>
      </c>
      <c r="M137" s="88" t="s">
        <v>363</v>
      </c>
    </row>
    <row r="138" spans="1:13" ht="51">
      <c r="A138" s="80">
        <v>9457096281</v>
      </c>
      <c r="B138" s="81" t="s">
        <v>15</v>
      </c>
      <c r="C138" s="82" t="s">
        <v>157</v>
      </c>
      <c r="D138" s="83" t="s">
        <v>364</v>
      </c>
      <c r="E138" s="83" t="s">
        <v>159</v>
      </c>
      <c r="F138" s="81" t="s">
        <v>350</v>
      </c>
      <c r="G138" s="83" t="s">
        <v>351</v>
      </c>
      <c r="H138" s="81" t="s">
        <v>350</v>
      </c>
      <c r="I138" s="83" t="s">
        <v>351</v>
      </c>
      <c r="J138" s="82">
        <v>1202.8800000000001</v>
      </c>
      <c r="K138" s="86">
        <v>45096</v>
      </c>
      <c r="L138" s="86">
        <v>45169</v>
      </c>
      <c r="M138" s="88" t="s">
        <v>363</v>
      </c>
    </row>
    <row r="139" spans="1:13" ht="51">
      <c r="A139" s="80">
        <v>9457096281</v>
      </c>
      <c r="B139" s="81" t="s">
        <v>15</v>
      </c>
      <c r="C139" s="82" t="s">
        <v>157</v>
      </c>
      <c r="D139" s="83" t="s">
        <v>365</v>
      </c>
      <c r="E139" s="83" t="s">
        <v>159</v>
      </c>
      <c r="F139" s="81" t="s">
        <v>350</v>
      </c>
      <c r="G139" s="83" t="s">
        <v>351</v>
      </c>
      <c r="H139" s="81" t="s">
        <v>350</v>
      </c>
      <c r="I139" s="83" t="s">
        <v>351</v>
      </c>
      <c r="J139" s="82">
        <v>14075.6</v>
      </c>
      <c r="K139" s="86">
        <v>45096</v>
      </c>
      <c r="L139" s="86">
        <v>45199</v>
      </c>
      <c r="M139" s="88" t="s">
        <v>363</v>
      </c>
    </row>
    <row r="140" spans="1:13" ht="51">
      <c r="A140" s="80">
        <v>9457096281</v>
      </c>
      <c r="B140" s="81" t="s">
        <v>15</v>
      </c>
      <c r="C140" s="82" t="s">
        <v>157</v>
      </c>
      <c r="D140" s="83" t="s">
        <v>366</v>
      </c>
      <c r="E140" s="83" t="s">
        <v>159</v>
      </c>
      <c r="F140" s="81" t="s">
        <v>350</v>
      </c>
      <c r="G140" s="83" t="s">
        <v>351</v>
      </c>
      <c r="H140" s="81" t="s">
        <v>350</v>
      </c>
      <c r="I140" s="83" t="s">
        <v>351</v>
      </c>
      <c r="J140" s="82">
        <v>2540</v>
      </c>
      <c r="K140" s="86">
        <v>45096</v>
      </c>
      <c r="L140" s="86">
        <v>45199</v>
      </c>
      <c r="M140" s="88" t="s">
        <v>363</v>
      </c>
    </row>
    <row r="141" spans="1:13" ht="51">
      <c r="A141" s="80">
        <v>9457096281</v>
      </c>
      <c r="B141" s="81" t="s">
        <v>15</v>
      </c>
      <c r="C141" s="82" t="s">
        <v>157</v>
      </c>
      <c r="D141" s="83" t="s">
        <v>367</v>
      </c>
      <c r="E141" s="83" t="s">
        <v>159</v>
      </c>
      <c r="F141" s="81" t="s">
        <v>350</v>
      </c>
      <c r="G141" s="83" t="s">
        <v>351</v>
      </c>
      <c r="H141" s="81" t="s">
        <v>350</v>
      </c>
      <c r="I141" s="83" t="s">
        <v>351</v>
      </c>
      <c r="J141" s="82">
        <v>419.58</v>
      </c>
      <c r="K141" s="86">
        <v>45097</v>
      </c>
      <c r="L141" s="86">
        <v>45199</v>
      </c>
      <c r="M141" s="88" t="s">
        <v>363</v>
      </c>
    </row>
    <row r="142" spans="1:13" ht="51">
      <c r="A142" s="80">
        <v>9457096281</v>
      </c>
      <c r="B142" s="81" t="s">
        <v>15</v>
      </c>
      <c r="C142" s="82" t="s">
        <v>157</v>
      </c>
      <c r="D142" s="83" t="s">
        <v>368</v>
      </c>
      <c r="E142" s="83" t="s">
        <v>159</v>
      </c>
      <c r="F142" s="81" t="s">
        <v>350</v>
      </c>
      <c r="G142" s="83" t="s">
        <v>351</v>
      </c>
      <c r="H142" s="81" t="s">
        <v>350</v>
      </c>
      <c r="I142" s="83" t="s">
        <v>351</v>
      </c>
      <c r="J142" s="82">
        <v>251.58</v>
      </c>
      <c r="K142" s="86">
        <v>45086</v>
      </c>
      <c r="L142" s="86">
        <v>45121</v>
      </c>
      <c r="M142" s="88" t="s">
        <v>363</v>
      </c>
    </row>
    <row r="143" spans="1:13" ht="51">
      <c r="A143" s="80">
        <v>9457096281</v>
      </c>
      <c r="B143" s="81" t="s">
        <v>15</v>
      </c>
      <c r="C143" s="82" t="s">
        <v>157</v>
      </c>
      <c r="D143" s="83" t="s">
        <v>369</v>
      </c>
      <c r="E143" s="83" t="s">
        <v>159</v>
      </c>
      <c r="F143" s="81" t="s">
        <v>350</v>
      </c>
      <c r="G143" s="83" t="s">
        <v>351</v>
      </c>
      <c r="H143" s="81" t="s">
        <v>350</v>
      </c>
      <c r="I143" s="83" t="s">
        <v>351</v>
      </c>
      <c r="J143" s="82">
        <f>955.08+366</f>
        <v>1321.08</v>
      </c>
      <c r="K143" s="86">
        <v>45086</v>
      </c>
      <c r="L143" s="86">
        <v>45199</v>
      </c>
      <c r="M143" s="88" t="s">
        <v>363</v>
      </c>
    </row>
    <row r="144" spans="1:13" ht="51">
      <c r="A144" s="80" t="s">
        <v>370</v>
      </c>
      <c r="B144" s="81" t="s">
        <v>15</v>
      </c>
      <c r="C144" s="82" t="s">
        <v>157</v>
      </c>
      <c r="D144" s="83" t="s">
        <v>371</v>
      </c>
      <c r="E144" s="83" t="s">
        <v>159</v>
      </c>
      <c r="F144" s="81" t="s">
        <v>372</v>
      </c>
      <c r="G144" s="83" t="s">
        <v>373</v>
      </c>
      <c r="H144" s="81" t="s">
        <v>372</v>
      </c>
      <c r="I144" s="83" t="s">
        <v>373</v>
      </c>
      <c r="J144" s="82">
        <v>5829.3</v>
      </c>
      <c r="K144" s="102">
        <v>44991</v>
      </c>
      <c r="L144" s="86">
        <v>45044</v>
      </c>
      <c r="M144" s="88" t="s">
        <v>374</v>
      </c>
    </row>
    <row r="145" spans="1:13" ht="51">
      <c r="A145" s="80" t="s">
        <v>375</v>
      </c>
      <c r="B145" s="81" t="s">
        <v>15</v>
      </c>
      <c r="C145" s="82" t="s">
        <v>157</v>
      </c>
      <c r="D145" s="47" t="s">
        <v>376</v>
      </c>
      <c r="E145" s="83" t="s">
        <v>159</v>
      </c>
      <c r="F145" s="81" t="s">
        <v>377</v>
      </c>
      <c r="G145" s="83" t="s">
        <v>378</v>
      </c>
      <c r="H145" s="81" t="s">
        <v>377</v>
      </c>
      <c r="I145" s="83" t="s">
        <v>378</v>
      </c>
      <c r="J145" s="82">
        <f>1782.15+2495.01+356.43+356.43</f>
        <v>4990.0200000000004</v>
      </c>
      <c r="K145" s="86">
        <v>45014</v>
      </c>
      <c r="L145" s="86">
        <v>45033</v>
      </c>
      <c r="M145" s="88" t="s">
        <v>374</v>
      </c>
    </row>
    <row r="146" spans="1:13" ht="51">
      <c r="A146" s="80" t="s">
        <v>375</v>
      </c>
      <c r="B146" s="81" t="s">
        <v>15</v>
      </c>
      <c r="C146" s="82" t="s">
        <v>157</v>
      </c>
      <c r="D146" s="47" t="s">
        <v>376</v>
      </c>
      <c r="E146" s="83" t="s">
        <v>159</v>
      </c>
      <c r="F146" s="81" t="s">
        <v>377</v>
      </c>
      <c r="G146" s="103" t="s">
        <v>378</v>
      </c>
      <c r="H146" s="81" t="s">
        <v>377</v>
      </c>
      <c r="I146" s="83" t="s">
        <v>378</v>
      </c>
      <c r="J146" s="82">
        <v>360</v>
      </c>
      <c r="K146" s="86">
        <v>45145</v>
      </c>
      <c r="L146" s="86">
        <v>45169</v>
      </c>
      <c r="M146" s="104" t="s">
        <v>379</v>
      </c>
    </row>
    <row r="147" spans="1:13" ht="51">
      <c r="A147" s="80" t="s">
        <v>375</v>
      </c>
      <c r="B147" s="81" t="s">
        <v>15</v>
      </c>
      <c r="C147" s="82" t="s">
        <v>157</v>
      </c>
      <c r="D147" s="83" t="s">
        <v>380</v>
      </c>
      <c r="E147" s="83" t="s">
        <v>159</v>
      </c>
      <c r="F147" s="81" t="s">
        <v>377</v>
      </c>
      <c r="G147" s="83" t="s">
        <v>378</v>
      </c>
      <c r="H147" s="81" t="s">
        <v>377</v>
      </c>
      <c r="I147" s="83" t="s">
        <v>378</v>
      </c>
      <c r="J147" s="82">
        <v>360</v>
      </c>
      <c r="K147" s="86">
        <v>45084</v>
      </c>
      <c r="L147" s="86">
        <v>45105</v>
      </c>
      <c r="M147" s="88" t="s">
        <v>357</v>
      </c>
    </row>
    <row r="148" spans="1:13" ht="76.5">
      <c r="A148" s="80" t="s">
        <v>381</v>
      </c>
      <c r="B148" s="81" t="s">
        <v>15</v>
      </c>
      <c r="C148" s="82" t="s">
        <v>157</v>
      </c>
      <c r="D148" s="103" t="s">
        <v>263</v>
      </c>
      <c r="E148" s="83" t="s">
        <v>180</v>
      </c>
      <c r="F148" s="81" t="s">
        <v>382</v>
      </c>
      <c r="G148" s="103" t="s">
        <v>383</v>
      </c>
      <c r="H148" s="81" t="s">
        <v>382</v>
      </c>
      <c r="I148" s="83" t="s">
        <v>383</v>
      </c>
      <c r="J148" s="82">
        <v>21556.400000000001</v>
      </c>
      <c r="K148" s="86">
        <v>44964</v>
      </c>
      <c r="L148" s="86">
        <v>45044</v>
      </c>
      <c r="M148" s="105" t="s">
        <v>384</v>
      </c>
    </row>
    <row r="149" spans="1:13" ht="76.5">
      <c r="A149" s="80">
        <v>9631458294</v>
      </c>
      <c r="B149" s="81" t="s">
        <v>15</v>
      </c>
      <c r="C149" s="82" t="s">
        <v>157</v>
      </c>
      <c r="D149" s="103" t="s">
        <v>385</v>
      </c>
      <c r="E149" s="83" t="s">
        <v>180</v>
      </c>
      <c r="F149" s="81" t="s">
        <v>301</v>
      </c>
      <c r="G149" s="103" t="s">
        <v>386</v>
      </c>
      <c r="H149" s="81" t="s">
        <v>301</v>
      </c>
      <c r="I149" s="83" t="s">
        <v>386</v>
      </c>
      <c r="J149" s="82">
        <v>151662</v>
      </c>
      <c r="K149" s="86">
        <v>44974</v>
      </c>
      <c r="L149" s="86">
        <v>45046</v>
      </c>
      <c r="M149" s="82" t="s">
        <v>387</v>
      </c>
    </row>
    <row r="150" spans="1:13" ht="76.5">
      <c r="A150" s="80" t="s">
        <v>388</v>
      </c>
      <c r="B150" s="81" t="s">
        <v>15</v>
      </c>
      <c r="C150" s="82" t="s">
        <v>157</v>
      </c>
      <c r="D150" s="103" t="s">
        <v>389</v>
      </c>
      <c r="E150" s="83" t="s">
        <v>180</v>
      </c>
      <c r="F150" s="81" t="s">
        <v>390</v>
      </c>
      <c r="G150" s="103" t="s">
        <v>391</v>
      </c>
      <c r="H150" s="81" t="s">
        <v>390</v>
      </c>
      <c r="I150" s="83" t="s">
        <v>391</v>
      </c>
      <c r="J150" s="82">
        <v>17940</v>
      </c>
      <c r="K150" s="86">
        <v>44974</v>
      </c>
      <c r="L150" s="86">
        <v>45093</v>
      </c>
      <c r="M150" s="105" t="s">
        <v>392</v>
      </c>
    </row>
    <row r="151" spans="1:13" ht="51">
      <c r="A151" s="80" t="s">
        <v>393</v>
      </c>
      <c r="B151" s="81" t="s">
        <v>15</v>
      </c>
      <c r="C151" s="82" t="s">
        <v>157</v>
      </c>
      <c r="D151" s="103" t="s">
        <v>394</v>
      </c>
      <c r="E151" s="83" t="s">
        <v>159</v>
      </c>
      <c r="F151" s="81" t="s">
        <v>390</v>
      </c>
      <c r="G151" s="103" t="s">
        <v>395</v>
      </c>
      <c r="H151" s="81" t="s">
        <v>390</v>
      </c>
      <c r="I151" s="83" t="s">
        <v>395</v>
      </c>
      <c r="J151" s="82">
        <v>5600</v>
      </c>
      <c r="K151" s="86">
        <v>44984</v>
      </c>
      <c r="L151" s="86">
        <v>45064</v>
      </c>
      <c r="M151" s="105" t="s">
        <v>396</v>
      </c>
    </row>
    <row r="152" spans="1:13" ht="51">
      <c r="A152" s="80" t="s">
        <v>397</v>
      </c>
      <c r="B152" s="81" t="s">
        <v>15</v>
      </c>
      <c r="C152" s="82" t="s">
        <v>157</v>
      </c>
      <c r="D152" s="103" t="s">
        <v>398</v>
      </c>
      <c r="E152" s="83" t="s">
        <v>159</v>
      </c>
      <c r="F152" s="81" t="s">
        <v>399</v>
      </c>
      <c r="G152" s="103" t="s">
        <v>400</v>
      </c>
      <c r="H152" s="81" t="s">
        <v>399</v>
      </c>
      <c r="I152" s="83" t="s">
        <v>400</v>
      </c>
      <c r="J152" s="82">
        <v>4600</v>
      </c>
      <c r="K152" s="86">
        <v>44985</v>
      </c>
      <c r="L152" s="86">
        <v>45068</v>
      </c>
      <c r="M152" s="82" t="s">
        <v>401</v>
      </c>
    </row>
    <row r="153" spans="1:13" ht="76.5">
      <c r="A153" s="80">
        <v>9671902206</v>
      </c>
      <c r="B153" s="81" t="s">
        <v>15</v>
      </c>
      <c r="C153" s="82" t="s">
        <v>157</v>
      </c>
      <c r="D153" s="83" t="s">
        <v>402</v>
      </c>
      <c r="E153" s="83" t="s">
        <v>180</v>
      </c>
      <c r="F153" s="81" t="s">
        <v>403</v>
      </c>
      <c r="G153" s="83" t="s">
        <v>404</v>
      </c>
      <c r="H153" s="81" t="s">
        <v>403</v>
      </c>
      <c r="I153" s="83" t="s">
        <v>404</v>
      </c>
      <c r="J153" s="82">
        <v>60400</v>
      </c>
      <c r="K153" s="86">
        <v>45014</v>
      </c>
      <c r="L153" s="86">
        <v>45217</v>
      </c>
      <c r="M153" s="82" t="s">
        <v>405</v>
      </c>
    </row>
    <row r="154" spans="1:13" ht="51">
      <c r="A154" s="80" t="s">
        <v>406</v>
      </c>
      <c r="B154" s="81" t="s">
        <v>15</v>
      </c>
      <c r="C154" s="82" t="s">
        <v>157</v>
      </c>
      <c r="D154" s="83" t="s">
        <v>407</v>
      </c>
      <c r="E154" s="83" t="s">
        <v>159</v>
      </c>
      <c r="F154" s="81" t="s">
        <v>175</v>
      </c>
      <c r="G154" s="83" t="s">
        <v>176</v>
      </c>
      <c r="H154" s="81" t="s">
        <v>175</v>
      </c>
      <c r="I154" s="83" t="s">
        <v>176</v>
      </c>
      <c r="J154" s="82">
        <v>1050</v>
      </c>
      <c r="K154" s="86">
        <v>45086</v>
      </c>
      <c r="L154" s="86">
        <v>45107</v>
      </c>
      <c r="M154" s="82" t="s">
        <v>363</v>
      </c>
    </row>
    <row r="155" spans="1:13" ht="51">
      <c r="A155" s="80" t="s">
        <v>408</v>
      </c>
      <c r="B155" s="81" t="s">
        <v>15</v>
      </c>
      <c r="C155" s="82" t="s">
        <v>157</v>
      </c>
      <c r="D155" s="83" t="s">
        <v>409</v>
      </c>
      <c r="E155" s="83" t="s">
        <v>159</v>
      </c>
      <c r="F155" s="81" t="s">
        <v>410</v>
      </c>
      <c r="G155" s="83" t="s">
        <v>411</v>
      </c>
      <c r="H155" s="81" t="s">
        <v>410</v>
      </c>
      <c r="I155" s="83" t="s">
        <v>411</v>
      </c>
      <c r="J155" s="82">
        <v>4423.08</v>
      </c>
      <c r="K155" s="86">
        <v>45027</v>
      </c>
      <c r="L155" s="86">
        <v>45068</v>
      </c>
      <c r="M155" s="82" t="s">
        <v>412</v>
      </c>
    </row>
    <row r="156" spans="1:13" ht="51">
      <c r="A156" s="80" t="s">
        <v>413</v>
      </c>
      <c r="B156" s="81" t="s">
        <v>15</v>
      </c>
      <c r="C156" s="82" t="s">
        <v>157</v>
      </c>
      <c r="D156" s="83" t="s">
        <v>414</v>
      </c>
      <c r="E156" s="83" t="s">
        <v>209</v>
      </c>
      <c r="F156" s="81" t="s">
        <v>310</v>
      </c>
      <c r="G156" s="83" t="s">
        <v>311</v>
      </c>
      <c r="H156" s="81" t="s">
        <v>310</v>
      </c>
      <c r="I156" s="83" t="s">
        <v>311</v>
      </c>
      <c r="J156" s="82">
        <v>4811</v>
      </c>
      <c r="K156" s="86">
        <v>45027</v>
      </c>
      <c r="L156" s="86">
        <v>45086</v>
      </c>
      <c r="M156" s="82" t="s">
        <v>412</v>
      </c>
    </row>
    <row r="157" spans="1:13" ht="51">
      <c r="A157" s="80" t="s">
        <v>415</v>
      </c>
      <c r="B157" s="81" t="s">
        <v>15</v>
      </c>
      <c r="C157" s="82" t="s">
        <v>157</v>
      </c>
      <c r="D157" s="83" t="s">
        <v>416</v>
      </c>
      <c r="E157" s="83" t="s">
        <v>159</v>
      </c>
      <c r="F157" s="81" t="s">
        <v>417</v>
      </c>
      <c r="G157" s="83" t="s">
        <v>418</v>
      </c>
      <c r="H157" s="81" t="s">
        <v>417</v>
      </c>
      <c r="I157" s="83" t="s">
        <v>418</v>
      </c>
      <c r="J157" s="82">
        <v>1800</v>
      </c>
      <c r="K157" s="86">
        <v>45028</v>
      </c>
      <c r="L157" s="86">
        <v>45128</v>
      </c>
      <c r="M157" s="82" t="s">
        <v>412</v>
      </c>
    </row>
    <row r="158" spans="1:13">
      <c r="A158" s="80" t="s">
        <v>419</v>
      </c>
      <c r="B158" s="81" t="s">
        <v>15</v>
      </c>
      <c r="C158" s="82" t="s">
        <v>157</v>
      </c>
      <c r="D158" s="83" t="s">
        <v>420</v>
      </c>
      <c r="E158" s="83"/>
      <c r="F158" s="81" t="s">
        <v>189</v>
      </c>
      <c r="G158" s="83" t="s">
        <v>421</v>
      </c>
      <c r="H158" s="81" t="s">
        <v>189</v>
      </c>
      <c r="I158" s="83" t="s">
        <v>421</v>
      </c>
      <c r="J158" s="106">
        <v>16701.2</v>
      </c>
      <c r="K158" s="86">
        <v>45044</v>
      </c>
      <c r="L158" s="86">
        <v>45238</v>
      </c>
      <c r="M158" s="88" t="s">
        <v>357</v>
      </c>
    </row>
    <row r="159" spans="1:13" ht="76.5">
      <c r="A159" s="80" t="s">
        <v>422</v>
      </c>
      <c r="B159" s="81" t="s">
        <v>15</v>
      </c>
      <c r="C159" s="82" t="s">
        <v>157</v>
      </c>
      <c r="D159" s="83" t="s">
        <v>423</v>
      </c>
      <c r="E159" s="83" t="s">
        <v>180</v>
      </c>
      <c r="F159" s="81" t="s">
        <v>424</v>
      </c>
      <c r="G159" s="83" t="s">
        <v>425</v>
      </c>
      <c r="H159" s="81" t="s">
        <v>424</v>
      </c>
      <c r="I159" s="83" t="s">
        <v>425</v>
      </c>
      <c r="J159" s="82">
        <v>30874.32</v>
      </c>
      <c r="K159" s="86">
        <v>45048</v>
      </c>
      <c r="L159" s="86">
        <v>45112</v>
      </c>
      <c r="M159" s="88" t="s">
        <v>426</v>
      </c>
    </row>
    <row r="160" spans="1:13" ht="51">
      <c r="A160" s="80" t="s">
        <v>427</v>
      </c>
      <c r="B160" s="81" t="s">
        <v>15</v>
      </c>
      <c r="C160" s="82" t="s">
        <v>157</v>
      </c>
      <c r="D160" s="83" t="s">
        <v>428</v>
      </c>
      <c r="E160" s="83" t="s">
        <v>209</v>
      </c>
      <c r="F160" s="81" t="s">
        <v>429</v>
      </c>
      <c r="G160" s="83" t="s">
        <v>430</v>
      </c>
      <c r="H160" s="81" t="s">
        <v>429</v>
      </c>
      <c r="I160" s="83" t="s">
        <v>430</v>
      </c>
      <c r="J160" s="82">
        <f>1647.8+524.3+5917.1+74.9</f>
        <v>8164.1</v>
      </c>
      <c r="K160" s="86">
        <v>45048</v>
      </c>
      <c r="L160" s="86">
        <v>45106</v>
      </c>
      <c r="M160" s="88" t="s">
        <v>357</v>
      </c>
    </row>
    <row r="161" spans="1:13" ht="51">
      <c r="A161" s="80" t="s">
        <v>431</v>
      </c>
      <c r="B161" s="81" t="s">
        <v>15</v>
      </c>
      <c r="C161" s="82" t="s">
        <v>157</v>
      </c>
      <c r="D161" s="83" t="s">
        <v>432</v>
      </c>
      <c r="E161" s="83" t="s">
        <v>159</v>
      </c>
      <c r="F161" s="81" t="s">
        <v>313</v>
      </c>
      <c r="G161" s="83" t="s">
        <v>314</v>
      </c>
      <c r="H161" s="81" t="s">
        <v>313</v>
      </c>
      <c r="I161" s="83" t="s">
        <v>314</v>
      </c>
      <c r="J161" s="82">
        <v>337</v>
      </c>
      <c r="K161" s="86">
        <v>45048</v>
      </c>
      <c r="L161" s="86">
        <v>45257</v>
      </c>
      <c r="M161" s="88" t="s">
        <v>357</v>
      </c>
    </row>
    <row r="162" spans="1:13" ht="51">
      <c r="A162" s="80" t="s">
        <v>433</v>
      </c>
      <c r="B162" s="81" t="s">
        <v>15</v>
      </c>
      <c r="C162" s="82" t="s">
        <v>157</v>
      </c>
      <c r="D162" s="83" t="s">
        <v>434</v>
      </c>
      <c r="E162" s="83" t="s">
        <v>198</v>
      </c>
      <c r="F162" s="81" t="s">
        <v>193</v>
      </c>
      <c r="G162" s="83" t="s">
        <v>194</v>
      </c>
      <c r="H162" s="81" t="s">
        <v>193</v>
      </c>
      <c r="I162" s="83" t="s">
        <v>194</v>
      </c>
      <c r="J162" s="82">
        <v>1074</v>
      </c>
      <c r="K162" s="86">
        <v>45048</v>
      </c>
      <c r="L162" s="86">
        <v>45077</v>
      </c>
      <c r="M162" s="88" t="s">
        <v>357</v>
      </c>
    </row>
    <row r="163" spans="1:13" ht="51">
      <c r="A163" s="80" t="s">
        <v>435</v>
      </c>
      <c r="B163" s="81" t="s">
        <v>15</v>
      </c>
      <c r="C163" s="82" t="s">
        <v>157</v>
      </c>
      <c r="D163" s="83" t="s">
        <v>436</v>
      </c>
      <c r="E163" s="83" t="s">
        <v>209</v>
      </c>
      <c r="F163" s="81" t="s">
        <v>410</v>
      </c>
      <c r="G163" s="83" t="s">
        <v>411</v>
      </c>
      <c r="H163" s="81" t="s">
        <v>410</v>
      </c>
      <c r="I163" s="83" t="s">
        <v>411</v>
      </c>
      <c r="J163" s="82">
        <v>180</v>
      </c>
      <c r="K163" s="86">
        <v>45048</v>
      </c>
      <c r="L163" s="86">
        <v>45119</v>
      </c>
      <c r="M163" s="88" t="s">
        <v>357</v>
      </c>
    </row>
    <row r="164" spans="1:13" ht="51">
      <c r="A164" s="80" t="s">
        <v>437</v>
      </c>
      <c r="B164" s="81" t="s">
        <v>15</v>
      </c>
      <c r="C164" s="82" t="s">
        <v>157</v>
      </c>
      <c r="D164" s="83" t="s">
        <v>438</v>
      </c>
      <c r="E164" s="83" t="s">
        <v>159</v>
      </c>
      <c r="F164" s="81" t="s">
        <v>189</v>
      </c>
      <c r="G164" s="83" t="s">
        <v>190</v>
      </c>
      <c r="H164" s="81" t="s">
        <v>189</v>
      </c>
      <c r="I164" s="83" t="s">
        <v>190</v>
      </c>
      <c r="J164" s="82">
        <v>9860.7999999999993</v>
      </c>
      <c r="K164" s="86">
        <v>45089</v>
      </c>
      <c r="L164" s="86">
        <v>45133</v>
      </c>
      <c r="M164" s="88" t="s">
        <v>361</v>
      </c>
    </row>
    <row r="165" spans="1:13" ht="51">
      <c r="A165" s="80" t="s">
        <v>439</v>
      </c>
      <c r="B165" s="81" t="s">
        <v>15</v>
      </c>
      <c r="C165" s="82" t="s">
        <v>157</v>
      </c>
      <c r="D165" s="83" t="s">
        <v>440</v>
      </c>
      <c r="E165" s="83" t="s">
        <v>159</v>
      </c>
      <c r="F165" s="81" t="s">
        <v>441</v>
      </c>
      <c r="G165" s="83" t="s">
        <v>442</v>
      </c>
      <c r="H165" s="81" t="s">
        <v>441</v>
      </c>
      <c r="I165" s="83" t="s">
        <v>443</v>
      </c>
      <c r="J165" s="82">
        <v>1831.06</v>
      </c>
      <c r="K165" s="86">
        <v>45075</v>
      </c>
      <c r="L165" s="86">
        <v>45138</v>
      </c>
      <c r="M165" s="88" t="s">
        <v>361</v>
      </c>
    </row>
    <row r="166" spans="1:13" ht="51">
      <c r="A166" s="80" t="s">
        <v>444</v>
      </c>
      <c r="B166" s="81" t="s">
        <v>15</v>
      </c>
      <c r="C166" s="82" t="s">
        <v>157</v>
      </c>
      <c r="D166" s="83" t="s">
        <v>445</v>
      </c>
      <c r="E166" s="83" t="s">
        <v>159</v>
      </c>
      <c r="F166" s="81" t="s">
        <v>446</v>
      </c>
      <c r="G166" s="83" t="s">
        <v>447</v>
      </c>
      <c r="H166" s="81" t="s">
        <v>446</v>
      </c>
      <c r="I166" s="83" t="s">
        <v>447</v>
      </c>
      <c r="J166" s="82">
        <f>8235+2850</f>
        <v>11085</v>
      </c>
      <c r="K166" s="86">
        <v>45072</v>
      </c>
      <c r="L166" s="86">
        <v>45209</v>
      </c>
      <c r="M166" s="88" t="s">
        <v>361</v>
      </c>
    </row>
    <row r="167" spans="1:13" ht="51">
      <c r="A167" s="80" t="s">
        <v>444</v>
      </c>
      <c r="B167" s="81" t="s">
        <v>15</v>
      </c>
      <c r="C167" s="82" t="s">
        <v>157</v>
      </c>
      <c r="D167" s="103" t="s">
        <v>188</v>
      </c>
      <c r="E167" s="83" t="s">
        <v>159</v>
      </c>
      <c r="F167" s="81" t="s">
        <v>446</v>
      </c>
      <c r="G167" s="103" t="s">
        <v>447</v>
      </c>
      <c r="H167" s="81" t="s">
        <v>446</v>
      </c>
      <c r="I167" s="83" t="s">
        <v>447</v>
      </c>
      <c r="J167" s="82">
        <v>2850</v>
      </c>
      <c r="K167" s="86">
        <v>45084</v>
      </c>
      <c r="L167" s="86">
        <v>45209</v>
      </c>
      <c r="M167" s="82" t="s">
        <v>448</v>
      </c>
    </row>
    <row r="168" spans="1:13" ht="51">
      <c r="A168" s="80" t="s">
        <v>449</v>
      </c>
      <c r="B168" s="81" t="s">
        <v>15</v>
      </c>
      <c r="C168" s="82" t="s">
        <v>157</v>
      </c>
      <c r="D168" s="83" t="s">
        <v>450</v>
      </c>
      <c r="E168" s="83" t="s">
        <v>159</v>
      </c>
      <c r="F168" s="81" t="s">
        <v>451</v>
      </c>
      <c r="G168" s="83" t="s">
        <v>452</v>
      </c>
      <c r="H168" s="81" t="s">
        <v>451</v>
      </c>
      <c r="I168" s="83" t="s">
        <v>452</v>
      </c>
      <c r="J168" s="82">
        <v>9100</v>
      </c>
      <c r="K168" s="86">
        <v>45085</v>
      </c>
      <c r="L168" s="86">
        <v>45112</v>
      </c>
      <c r="M168" s="88" t="s">
        <v>361</v>
      </c>
    </row>
    <row r="169" spans="1:13" ht="51">
      <c r="A169" s="80" t="s">
        <v>453</v>
      </c>
      <c r="B169" s="81" t="s">
        <v>15</v>
      </c>
      <c r="C169" s="82" t="s">
        <v>157</v>
      </c>
      <c r="D169" s="83" t="s">
        <v>454</v>
      </c>
      <c r="E169" s="83" t="s">
        <v>159</v>
      </c>
      <c r="F169" s="81" t="s">
        <v>455</v>
      </c>
      <c r="G169" s="83" t="s">
        <v>456</v>
      </c>
      <c r="H169" s="81" t="s">
        <v>455</v>
      </c>
      <c r="I169" s="83" t="s">
        <v>456</v>
      </c>
      <c r="J169" s="82">
        <v>845.87</v>
      </c>
      <c r="K169" s="86">
        <v>45089</v>
      </c>
      <c r="L169" s="86">
        <v>45089</v>
      </c>
      <c r="M169" s="88" t="s">
        <v>361</v>
      </c>
    </row>
    <row r="170" spans="1:13" ht="51">
      <c r="A170" s="80" t="s">
        <v>435</v>
      </c>
      <c r="B170" s="81" t="s">
        <v>15</v>
      </c>
      <c r="C170" s="82" t="s">
        <v>157</v>
      </c>
      <c r="D170" s="83" t="s">
        <v>436</v>
      </c>
      <c r="E170" s="83" t="s">
        <v>209</v>
      </c>
      <c r="F170" s="81" t="s">
        <v>410</v>
      </c>
      <c r="G170" s="83" t="s">
        <v>411</v>
      </c>
      <c r="H170" s="81" t="s">
        <v>410</v>
      </c>
      <c r="I170" s="83" t="s">
        <v>411</v>
      </c>
      <c r="J170" s="82">
        <v>180</v>
      </c>
      <c r="K170" s="86">
        <v>45056</v>
      </c>
      <c r="L170" s="86">
        <v>45168</v>
      </c>
      <c r="M170" s="88" t="s">
        <v>361</v>
      </c>
    </row>
    <row r="171" spans="1:13" ht="51">
      <c r="A171" s="80" t="s">
        <v>457</v>
      </c>
      <c r="B171" s="81" t="s">
        <v>15</v>
      </c>
      <c r="C171" s="82" t="s">
        <v>157</v>
      </c>
      <c r="D171" s="83" t="s">
        <v>458</v>
      </c>
      <c r="E171" s="83" t="s">
        <v>209</v>
      </c>
      <c r="F171" s="81" t="s">
        <v>459</v>
      </c>
      <c r="G171" s="83" t="s">
        <v>460</v>
      </c>
      <c r="H171" s="81" t="s">
        <v>459</v>
      </c>
      <c r="I171" s="83" t="s">
        <v>460</v>
      </c>
      <c r="J171" s="82">
        <v>305</v>
      </c>
      <c r="K171" s="86">
        <v>45065</v>
      </c>
      <c r="L171" s="86">
        <v>45107</v>
      </c>
      <c r="M171" s="88" t="s">
        <v>361</v>
      </c>
    </row>
    <row r="172" spans="1:13" ht="76.5">
      <c r="A172" s="80" t="s">
        <v>461</v>
      </c>
      <c r="B172" s="81" t="s">
        <v>15</v>
      </c>
      <c r="C172" s="82" t="s">
        <v>157</v>
      </c>
      <c r="D172" s="103" t="s">
        <v>462</v>
      </c>
      <c r="E172" s="83" t="s">
        <v>180</v>
      </c>
      <c r="F172" s="81" t="s">
        <v>463</v>
      </c>
      <c r="G172" s="103" t="s">
        <v>464</v>
      </c>
      <c r="H172" s="81" t="s">
        <v>463</v>
      </c>
      <c r="I172" s="83" t="s">
        <v>464</v>
      </c>
      <c r="J172" s="82">
        <v>34666.800000000003</v>
      </c>
      <c r="K172" s="86">
        <v>45022</v>
      </c>
      <c r="L172" s="86">
        <v>45077</v>
      </c>
      <c r="M172" s="43" t="s">
        <v>465</v>
      </c>
    </row>
    <row r="173" spans="1:13" ht="51">
      <c r="A173" s="80" t="s">
        <v>466</v>
      </c>
      <c r="B173" s="81" t="s">
        <v>15</v>
      </c>
      <c r="C173" s="82" t="s">
        <v>157</v>
      </c>
      <c r="D173" s="103" t="s">
        <v>467</v>
      </c>
      <c r="E173" s="83" t="s">
        <v>159</v>
      </c>
      <c r="F173" s="81" t="s">
        <v>390</v>
      </c>
      <c r="G173" s="103" t="s">
        <v>395</v>
      </c>
      <c r="H173" s="81" t="s">
        <v>390</v>
      </c>
      <c r="I173" s="83" t="s">
        <v>395</v>
      </c>
      <c r="J173" s="82">
        <v>14385</v>
      </c>
      <c r="K173" s="86">
        <v>45027</v>
      </c>
      <c r="L173" s="86">
        <v>45093</v>
      </c>
      <c r="M173" s="43" t="s">
        <v>468</v>
      </c>
    </row>
    <row r="174" spans="1:13" ht="51">
      <c r="A174" s="49" t="s">
        <v>469</v>
      </c>
      <c r="B174" s="81" t="s">
        <v>15</v>
      </c>
      <c r="C174" s="82" t="s">
        <v>157</v>
      </c>
      <c r="D174" s="25" t="s">
        <v>470</v>
      </c>
      <c r="E174" s="83" t="s">
        <v>159</v>
      </c>
      <c r="F174" s="81" t="s">
        <v>471</v>
      </c>
      <c r="G174" s="48" t="s">
        <v>472</v>
      </c>
      <c r="H174" s="81" t="s">
        <v>471</v>
      </c>
      <c r="I174" s="83" t="s">
        <v>472</v>
      </c>
      <c r="J174" s="82">
        <v>2466</v>
      </c>
      <c r="K174" s="86">
        <v>45089</v>
      </c>
      <c r="L174" s="86">
        <v>45120</v>
      </c>
      <c r="M174" s="88" t="s">
        <v>363</v>
      </c>
    </row>
    <row r="175" spans="1:13" ht="51">
      <c r="A175" s="107" t="s">
        <v>473</v>
      </c>
      <c r="B175" s="81" t="s">
        <v>15</v>
      </c>
      <c r="C175" s="82" t="s">
        <v>157</v>
      </c>
      <c r="D175" s="43" t="s">
        <v>474</v>
      </c>
      <c r="E175" s="83" t="s">
        <v>159</v>
      </c>
      <c r="F175" s="81" t="s">
        <v>475</v>
      </c>
      <c r="G175" s="108" t="s">
        <v>476</v>
      </c>
      <c r="H175" s="81" t="s">
        <v>475</v>
      </c>
      <c r="I175" s="108" t="s">
        <v>476</v>
      </c>
      <c r="J175" s="82">
        <v>8480</v>
      </c>
      <c r="K175" s="86">
        <v>45103</v>
      </c>
      <c r="L175" s="86">
        <v>45126</v>
      </c>
      <c r="M175" s="88" t="s">
        <v>363</v>
      </c>
    </row>
    <row r="176" spans="1:13" ht="51">
      <c r="A176" s="107" t="s">
        <v>477</v>
      </c>
      <c r="B176" s="81" t="s">
        <v>15</v>
      </c>
      <c r="C176" s="82" t="s">
        <v>157</v>
      </c>
      <c r="D176" s="43" t="s">
        <v>478</v>
      </c>
      <c r="E176" s="83" t="s">
        <v>159</v>
      </c>
      <c r="F176" s="81" t="s">
        <v>479</v>
      </c>
      <c r="G176" s="109" t="s">
        <v>480</v>
      </c>
      <c r="H176" s="81" t="s">
        <v>479</v>
      </c>
      <c r="I176" s="83" t="s">
        <v>480</v>
      </c>
      <c r="J176" s="81" t="s">
        <v>481</v>
      </c>
      <c r="K176" s="86">
        <v>45096</v>
      </c>
      <c r="L176" s="86">
        <v>45230</v>
      </c>
      <c r="M176" s="88" t="s">
        <v>363</v>
      </c>
    </row>
    <row r="177" spans="1:13" ht="51">
      <c r="A177" s="80" t="s">
        <v>482</v>
      </c>
      <c r="B177" s="81" t="s">
        <v>15</v>
      </c>
      <c r="C177" s="82" t="s">
        <v>157</v>
      </c>
      <c r="D177" s="83" t="s">
        <v>380</v>
      </c>
      <c r="E177" s="83" t="s">
        <v>159</v>
      </c>
      <c r="F177" s="81" t="s">
        <v>483</v>
      </c>
      <c r="G177" s="83" t="s">
        <v>484</v>
      </c>
      <c r="H177" s="81" t="s">
        <v>483</v>
      </c>
      <c r="I177" s="83" t="s">
        <v>485</v>
      </c>
      <c r="J177" s="82">
        <v>2164.58</v>
      </c>
      <c r="K177" s="86">
        <v>45086</v>
      </c>
      <c r="L177" s="86">
        <v>45089</v>
      </c>
      <c r="M177" s="88" t="s">
        <v>363</v>
      </c>
    </row>
    <row r="178" spans="1:13" ht="51">
      <c r="A178" s="80" t="s">
        <v>486</v>
      </c>
      <c r="B178" s="81" t="s">
        <v>15</v>
      </c>
      <c r="C178" s="82" t="s">
        <v>157</v>
      </c>
      <c r="D178" s="83" t="s">
        <v>487</v>
      </c>
      <c r="E178" s="83" t="s">
        <v>159</v>
      </c>
      <c r="F178" s="81" t="s">
        <v>488</v>
      </c>
      <c r="G178" s="83" t="s">
        <v>489</v>
      </c>
      <c r="H178" s="81" t="s">
        <v>488</v>
      </c>
      <c r="I178" s="83" t="s">
        <v>489</v>
      </c>
      <c r="J178" s="82">
        <v>774.4</v>
      </c>
      <c r="K178" s="86">
        <v>45086</v>
      </c>
      <c r="L178" s="86">
        <v>45086</v>
      </c>
      <c r="M178" s="88" t="s">
        <v>363</v>
      </c>
    </row>
    <row r="179" spans="1:13" ht="51">
      <c r="A179" s="80" t="s">
        <v>490</v>
      </c>
      <c r="B179" s="81" t="s">
        <v>15</v>
      </c>
      <c r="C179" s="82" t="s">
        <v>157</v>
      </c>
      <c r="D179" s="83" t="s">
        <v>428</v>
      </c>
      <c r="E179" s="83" t="s">
        <v>159</v>
      </c>
      <c r="F179" s="81" t="s">
        <v>491</v>
      </c>
      <c r="G179" s="83" t="s">
        <v>492</v>
      </c>
      <c r="H179" s="81" t="s">
        <v>491</v>
      </c>
      <c r="I179" s="83" t="s">
        <v>492</v>
      </c>
      <c r="J179" s="82">
        <v>1678.4</v>
      </c>
      <c r="K179" s="86">
        <v>45030</v>
      </c>
      <c r="L179" s="86">
        <v>45100</v>
      </c>
      <c r="M179" s="88" t="s">
        <v>493</v>
      </c>
    </row>
    <row r="180" spans="1:13" ht="51">
      <c r="A180" s="80" t="s">
        <v>490</v>
      </c>
      <c r="B180" s="81" t="s">
        <v>15</v>
      </c>
      <c r="C180" s="82" t="s">
        <v>157</v>
      </c>
      <c r="D180" s="83" t="s">
        <v>203</v>
      </c>
      <c r="E180" s="83" t="s">
        <v>159</v>
      </c>
      <c r="F180" s="81" t="s">
        <v>491</v>
      </c>
      <c r="G180" s="83" t="s">
        <v>492</v>
      </c>
      <c r="H180" s="81" t="s">
        <v>491</v>
      </c>
      <c r="I180" s="83" t="s">
        <v>492</v>
      </c>
      <c r="J180" s="82">
        <v>4688</v>
      </c>
      <c r="K180" s="86">
        <v>45030</v>
      </c>
      <c r="L180" s="86">
        <v>45100</v>
      </c>
      <c r="M180" s="88" t="s">
        <v>493</v>
      </c>
    </row>
    <row r="181" spans="1:13" ht="51">
      <c r="A181" s="80" t="s">
        <v>490</v>
      </c>
      <c r="B181" s="81" t="s">
        <v>15</v>
      </c>
      <c r="C181" s="82" t="s">
        <v>157</v>
      </c>
      <c r="D181" s="83" t="s">
        <v>494</v>
      </c>
      <c r="E181" s="83" t="s">
        <v>159</v>
      </c>
      <c r="F181" s="81" t="s">
        <v>491</v>
      </c>
      <c r="G181" s="83" t="s">
        <v>492</v>
      </c>
      <c r="H181" s="81" t="s">
        <v>491</v>
      </c>
      <c r="I181" s="83" t="s">
        <v>492</v>
      </c>
      <c r="J181" s="82">
        <v>2608</v>
      </c>
      <c r="K181" s="86">
        <v>45030</v>
      </c>
      <c r="L181" s="86">
        <v>45100</v>
      </c>
      <c r="M181" s="88" t="s">
        <v>493</v>
      </c>
    </row>
    <row r="182" spans="1:13" ht="51">
      <c r="A182" s="80" t="s">
        <v>490</v>
      </c>
      <c r="B182" s="81" t="s">
        <v>15</v>
      </c>
      <c r="C182" s="82" t="s">
        <v>157</v>
      </c>
      <c r="D182" s="83" t="s">
        <v>495</v>
      </c>
      <c r="E182" s="83" t="s">
        <v>159</v>
      </c>
      <c r="F182" s="81" t="s">
        <v>491</v>
      </c>
      <c r="G182" s="83" t="s">
        <v>492</v>
      </c>
      <c r="H182" s="81" t="s">
        <v>491</v>
      </c>
      <c r="I182" s="83" t="s">
        <v>492</v>
      </c>
      <c r="J182" s="82">
        <v>3904</v>
      </c>
      <c r="K182" s="86">
        <v>45030</v>
      </c>
      <c r="L182" s="86">
        <v>45100</v>
      </c>
      <c r="M182" s="88" t="s">
        <v>493</v>
      </c>
    </row>
    <row r="183" spans="1:13" ht="51">
      <c r="A183" s="80" t="s">
        <v>496</v>
      </c>
      <c r="B183" s="81" t="s">
        <v>15</v>
      </c>
      <c r="C183" s="82" t="s">
        <v>157</v>
      </c>
      <c r="D183" s="83" t="s">
        <v>497</v>
      </c>
      <c r="E183" s="83" t="s">
        <v>159</v>
      </c>
      <c r="F183" s="81" t="s">
        <v>498</v>
      </c>
      <c r="G183" s="83" t="s">
        <v>499</v>
      </c>
      <c r="H183" s="81" t="s">
        <v>498</v>
      </c>
      <c r="I183" s="83" t="s">
        <v>499</v>
      </c>
      <c r="J183" s="82">
        <v>680</v>
      </c>
      <c r="K183" s="86">
        <v>45030</v>
      </c>
      <c r="L183" s="86">
        <v>45072</v>
      </c>
      <c r="M183" s="88" t="s">
        <v>493</v>
      </c>
    </row>
    <row r="184" spans="1:13" ht="76.5">
      <c r="A184" s="80" t="s">
        <v>500</v>
      </c>
      <c r="B184" s="81" t="s">
        <v>15</v>
      </c>
      <c r="C184" s="82" t="s">
        <v>157</v>
      </c>
      <c r="D184" s="83" t="s">
        <v>402</v>
      </c>
      <c r="E184" s="83" t="s">
        <v>180</v>
      </c>
      <c r="F184" s="81" t="s">
        <v>403</v>
      </c>
      <c r="G184" s="83" t="s">
        <v>501</v>
      </c>
      <c r="H184" s="81" t="s">
        <v>403</v>
      </c>
      <c r="I184" s="83" t="s">
        <v>501</v>
      </c>
      <c r="J184" s="82">
        <v>27784</v>
      </c>
      <c r="K184" s="86">
        <v>45037</v>
      </c>
      <c r="L184" s="86">
        <v>45217</v>
      </c>
      <c r="M184" s="88" t="s">
        <v>493</v>
      </c>
    </row>
    <row r="185" spans="1:13" ht="76.5">
      <c r="A185" s="80" t="s">
        <v>502</v>
      </c>
      <c r="B185" s="81" t="s">
        <v>15</v>
      </c>
      <c r="C185" s="82" t="s">
        <v>157</v>
      </c>
      <c r="D185" s="83" t="s">
        <v>503</v>
      </c>
      <c r="E185" s="83" t="s">
        <v>180</v>
      </c>
      <c r="F185" s="81" t="s">
        <v>504</v>
      </c>
      <c r="G185" s="103" t="s">
        <v>505</v>
      </c>
      <c r="H185" s="81" t="s">
        <v>504</v>
      </c>
      <c r="I185" s="83" t="s">
        <v>505</v>
      </c>
      <c r="J185" s="82">
        <v>173764</v>
      </c>
      <c r="K185" s="86">
        <v>45021</v>
      </c>
      <c r="L185" s="86">
        <v>45182</v>
      </c>
      <c r="M185" s="88" t="s">
        <v>506</v>
      </c>
    </row>
    <row r="186" spans="1:13" ht="76.5">
      <c r="A186" s="80" t="s">
        <v>507</v>
      </c>
      <c r="B186" s="81" t="s">
        <v>15</v>
      </c>
      <c r="C186" s="82" t="s">
        <v>157</v>
      </c>
      <c r="D186" s="83" t="s">
        <v>508</v>
      </c>
      <c r="E186" s="83" t="s">
        <v>180</v>
      </c>
      <c r="F186" s="81" t="s">
        <v>509</v>
      </c>
      <c r="G186" s="110" t="s">
        <v>510</v>
      </c>
      <c r="H186" s="81" t="s">
        <v>509</v>
      </c>
      <c r="I186" s="83" t="s">
        <v>510</v>
      </c>
      <c r="J186" s="44">
        <v>15700</v>
      </c>
      <c r="K186" s="86">
        <v>44957</v>
      </c>
      <c r="L186" s="86">
        <v>45009</v>
      </c>
      <c r="M186" s="94" t="s">
        <v>511</v>
      </c>
    </row>
    <row r="187" spans="1:13" ht="51">
      <c r="A187" s="80" t="s">
        <v>512</v>
      </c>
      <c r="B187" s="81" t="s">
        <v>15</v>
      </c>
      <c r="C187" s="82" t="s">
        <v>157</v>
      </c>
      <c r="D187" s="83" t="s">
        <v>513</v>
      </c>
      <c r="E187" s="83" t="s">
        <v>159</v>
      </c>
      <c r="F187" s="81" t="s">
        <v>475</v>
      </c>
      <c r="G187" s="110" t="s">
        <v>514</v>
      </c>
      <c r="H187" s="81" t="s">
        <v>475</v>
      </c>
      <c r="I187" s="83" t="s">
        <v>514</v>
      </c>
      <c r="J187" s="84">
        <v>34933.5</v>
      </c>
      <c r="K187" s="86">
        <v>44965</v>
      </c>
      <c r="L187" s="86">
        <v>44985</v>
      </c>
      <c r="M187" s="82" t="s">
        <v>515</v>
      </c>
    </row>
    <row r="188" spans="1:13" ht="51">
      <c r="A188" s="80" t="s">
        <v>516</v>
      </c>
      <c r="B188" s="81" t="s">
        <v>15</v>
      </c>
      <c r="C188" s="82" t="s">
        <v>157</v>
      </c>
      <c r="D188" s="83" t="s">
        <v>517</v>
      </c>
      <c r="E188" s="83" t="s">
        <v>159</v>
      </c>
      <c r="F188" s="81" t="s">
        <v>518</v>
      </c>
      <c r="G188" s="110" t="s">
        <v>519</v>
      </c>
      <c r="H188" s="81" t="s">
        <v>518</v>
      </c>
      <c r="I188" s="83" t="s">
        <v>519</v>
      </c>
      <c r="J188" s="84">
        <v>17100</v>
      </c>
      <c r="K188" s="86">
        <v>44974</v>
      </c>
      <c r="L188" s="86">
        <v>45012</v>
      </c>
      <c r="M188" s="43" t="s">
        <v>520</v>
      </c>
    </row>
    <row r="189" spans="1:13" ht="51">
      <c r="A189" s="80" t="s">
        <v>521</v>
      </c>
      <c r="B189" s="81" t="s">
        <v>15</v>
      </c>
      <c r="C189" s="82" t="s">
        <v>157</v>
      </c>
      <c r="D189" s="83" t="s">
        <v>522</v>
      </c>
      <c r="E189" s="83" t="s">
        <v>209</v>
      </c>
      <c r="F189" s="81" t="s">
        <v>523</v>
      </c>
      <c r="G189" s="110" t="s">
        <v>524</v>
      </c>
      <c r="H189" s="81" t="s">
        <v>523</v>
      </c>
      <c r="I189" s="83" t="s">
        <v>524</v>
      </c>
      <c r="J189" s="84">
        <v>6300</v>
      </c>
      <c r="K189" s="86">
        <v>45006</v>
      </c>
      <c r="L189" s="86">
        <v>45013</v>
      </c>
      <c r="M189" s="88" t="s">
        <v>525</v>
      </c>
    </row>
    <row r="190" spans="1:13" ht="51">
      <c r="A190" s="80" t="s">
        <v>526</v>
      </c>
      <c r="B190" s="81" t="s">
        <v>15</v>
      </c>
      <c r="C190" s="82" t="s">
        <v>157</v>
      </c>
      <c r="D190" s="83" t="s">
        <v>527</v>
      </c>
      <c r="E190" s="83" t="s">
        <v>209</v>
      </c>
      <c r="F190" s="81" t="s">
        <v>528</v>
      </c>
      <c r="G190" s="83" t="s">
        <v>529</v>
      </c>
      <c r="H190" s="81" t="s">
        <v>528</v>
      </c>
      <c r="I190" s="83" t="s">
        <v>529</v>
      </c>
      <c r="J190" s="82">
        <v>5929.88</v>
      </c>
      <c r="K190" s="86">
        <v>45113</v>
      </c>
      <c r="L190" s="86">
        <v>45181</v>
      </c>
      <c r="M190" s="88" t="s">
        <v>530</v>
      </c>
    </row>
    <row r="191" spans="1:13" ht="51">
      <c r="A191" s="80" t="s">
        <v>531</v>
      </c>
      <c r="B191" s="81" t="s">
        <v>15</v>
      </c>
      <c r="C191" s="82" t="s">
        <v>157</v>
      </c>
      <c r="D191" s="83" t="s">
        <v>532</v>
      </c>
      <c r="E191" s="83" t="s">
        <v>209</v>
      </c>
      <c r="F191" s="81" t="s">
        <v>533</v>
      </c>
      <c r="G191" s="83" t="s">
        <v>534</v>
      </c>
      <c r="H191" s="81" t="s">
        <v>533</v>
      </c>
      <c r="I191" s="83" t="s">
        <v>534</v>
      </c>
      <c r="J191" s="82">
        <v>12548</v>
      </c>
      <c r="K191" s="86">
        <v>45112</v>
      </c>
      <c r="L191" s="86">
        <v>45122</v>
      </c>
      <c r="M191" s="88" t="s">
        <v>530</v>
      </c>
    </row>
    <row r="192" spans="1:13" ht="51">
      <c r="A192" s="80" t="s">
        <v>535</v>
      </c>
      <c r="B192" s="81" t="s">
        <v>15</v>
      </c>
      <c r="C192" s="82" t="s">
        <v>157</v>
      </c>
      <c r="D192" s="83" t="s">
        <v>536</v>
      </c>
      <c r="E192" s="83" t="s">
        <v>209</v>
      </c>
      <c r="F192" s="81" t="s">
        <v>537</v>
      </c>
      <c r="G192" s="83" t="s">
        <v>538</v>
      </c>
      <c r="H192" s="81" t="s">
        <v>537</v>
      </c>
      <c r="I192" s="83" t="s">
        <v>538</v>
      </c>
      <c r="J192" s="82">
        <v>3824</v>
      </c>
      <c r="K192" s="86">
        <v>45112</v>
      </c>
      <c r="L192" s="86">
        <v>45170</v>
      </c>
      <c r="M192" s="88" t="s">
        <v>530</v>
      </c>
    </row>
    <row r="193" spans="1:13" ht="51">
      <c r="A193" s="80">
        <v>9457096281</v>
      </c>
      <c r="B193" s="81" t="s">
        <v>15</v>
      </c>
      <c r="C193" s="82" t="s">
        <v>157</v>
      </c>
      <c r="D193" s="83" t="s">
        <v>539</v>
      </c>
      <c r="E193" s="83" t="s">
        <v>209</v>
      </c>
      <c r="F193" s="81" t="s">
        <v>350</v>
      </c>
      <c r="G193" s="83" t="s">
        <v>351</v>
      </c>
      <c r="H193" s="81" t="s">
        <v>350</v>
      </c>
      <c r="I193" s="83" t="s">
        <v>351</v>
      </c>
      <c r="J193" s="82">
        <v>924.28</v>
      </c>
      <c r="K193" s="86">
        <v>45112</v>
      </c>
      <c r="L193" s="86">
        <v>45199</v>
      </c>
      <c r="M193" s="88" t="s">
        <v>530</v>
      </c>
    </row>
    <row r="194" spans="1:13" ht="51">
      <c r="A194" s="80">
        <v>9457096281</v>
      </c>
      <c r="B194" s="81" t="s">
        <v>15</v>
      </c>
      <c r="C194" s="82" t="s">
        <v>157</v>
      </c>
      <c r="D194" s="83" t="s">
        <v>203</v>
      </c>
      <c r="E194" s="83" t="s">
        <v>209</v>
      </c>
      <c r="F194" s="81" t="s">
        <v>350</v>
      </c>
      <c r="G194" s="83" t="s">
        <v>351</v>
      </c>
      <c r="H194" s="81" t="s">
        <v>350</v>
      </c>
      <c r="I194" s="83" t="s">
        <v>351</v>
      </c>
      <c r="J194" s="82">
        <v>1076</v>
      </c>
      <c r="K194" s="86">
        <v>45112</v>
      </c>
      <c r="L194" s="86">
        <v>45199</v>
      </c>
      <c r="M194" s="88" t="s">
        <v>530</v>
      </c>
    </row>
    <row r="195" spans="1:13" ht="51">
      <c r="A195" s="80">
        <v>9457096281</v>
      </c>
      <c r="B195" s="81" t="s">
        <v>15</v>
      </c>
      <c r="C195" s="82" t="s">
        <v>157</v>
      </c>
      <c r="D195" s="83" t="s">
        <v>540</v>
      </c>
      <c r="E195" s="83" t="s">
        <v>209</v>
      </c>
      <c r="F195" s="81" t="s">
        <v>350</v>
      </c>
      <c r="G195" s="83" t="s">
        <v>351</v>
      </c>
      <c r="H195" s="81" t="s">
        <v>350</v>
      </c>
      <c r="I195" s="83" t="s">
        <v>351</v>
      </c>
      <c r="J195" s="82">
        <v>3983</v>
      </c>
      <c r="K195" s="86">
        <v>45112</v>
      </c>
      <c r="L195" s="86">
        <v>45224</v>
      </c>
      <c r="M195" s="88" t="s">
        <v>530</v>
      </c>
    </row>
    <row r="196" spans="1:13" ht="51">
      <c r="A196" s="80" t="s">
        <v>541</v>
      </c>
      <c r="B196" s="81" t="s">
        <v>15</v>
      </c>
      <c r="C196" s="82" t="s">
        <v>157</v>
      </c>
      <c r="D196" s="83" t="s">
        <v>542</v>
      </c>
      <c r="E196" s="83" t="s">
        <v>209</v>
      </c>
      <c r="F196" s="81" t="s">
        <v>35</v>
      </c>
      <c r="G196" s="83" t="s">
        <v>543</v>
      </c>
      <c r="H196" s="81" t="s">
        <v>35</v>
      </c>
      <c r="I196" s="83" t="s">
        <v>543</v>
      </c>
      <c r="J196" s="82">
        <v>175</v>
      </c>
      <c r="K196" s="86">
        <v>45112</v>
      </c>
      <c r="L196" s="86">
        <v>45134</v>
      </c>
      <c r="M196" s="88" t="s">
        <v>530</v>
      </c>
    </row>
    <row r="197" spans="1:13" ht="51">
      <c r="A197" s="80" t="s">
        <v>544</v>
      </c>
      <c r="B197" s="81" t="s">
        <v>15</v>
      </c>
      <c r="C197" s="82" t="s">
        <v>157</v>
      </c>
      <c r="D197" s="83" t="s">
        <v>545</v>
      </c>
      <c r="E197" s="83" t="s">
        <v>209</v>
      </c>
      <c r="F197" s="81" t="s">
        <v>310</v>
      </c>
      <c r="G197" s="83" t="s">
        <v>311</v>
      </c>
      <c r="H197" s="81" t="s">
        <v>310</v>
      </c>
      <c r="I197" s="83" t="s">
        <v>311</v>
      </c>
      <c r="J197" s="82">
        <v>3131</v>
      </c>
      <c r="K197" s="86">
        <v>45112</v>
      </c>
      <c r="L197" s="86">
        <v>45184</v>
      </c>
      <c r="M197" s="88" t="s">
        <v>530</v>
      </c>
    </row>
    <row r="198" spans="1:13" ht="51">
      <c r="A198" s="80" t="s">
        <v>546</v>
      </c>
      <c r="B198" s="81" t="s">
        <v>15</v>
      </c>
      <c r="C198" s="82" t="s">
        <v>157</v>
      </c>
      <c r="D198" s="83" t="s">
        <v>547</v>
      </c>
      <c r="E198" s="83" t="s">
        <v>209</v>
      </c>
      <c r="F198" s="81" t="s">
        <v>548</v>
      </c>
      <c r="G198" s="83" t="s">
        <v>549</v>
      </c>
      <c r="H198" s="81" t="s">
        <v>548</v>
      </c>
      <c r="I198" s="83" t="s">
        <v>549</v>
      </c>
      <c r="J198" s="88">
        <f>337+447.42</f>
        <v>784.42000000000007</v>
      </c>
      <c r="K198" s="86">
        <v>45112</v>
      </c>
      <c r="L198" s="86">
        <v>45113</v>
      </c>
      <c r="M198" s="88" t="s">
        <v>530</v>
      </c>
    </row>
    <row r="199" spans="1:13" ht="51">
      <c r="A199" s="80" t="s">
        <v>393</v>
      </c>
      <c r="B199" s="81" t="s">
        <v>15</v>
      </c>
      <c r="C199" s="82" t="s">
        <v>157</v>
      </c>
      <c r="D199" s="83" t="s">
        <v>550</v>
      </c>
      <c r="E199" s="83" t="s">
        <v>209</v>
      </c>
      <c r="F199" s="81" t="s">
        <v>390</v>
      </c>
      <c r="G199" s="83" t="s">
        <v>395</v>
      </c>
      <c r="H199" s="81" t="s">
        <v>390</v>
      </c>
      <c r="I199" s="83" t="s">
        <v>395</v>
      </c>
      <c r="J199" s="82">
        <v>2700</v>
      </c>
      <c r="K199" s="86">
        <v>45113</v>
      </c>
      <c r="L199" s="86">
        <v>45133</v>
      </c>
      <c r="M199" s="88" t="s">
        <v>530</v>
      </c>
    </row>
    <row r="200" spans="1:13" ht="51">
      <c r="A200" s="80" t="s">
        <v>551</v>
      </c>
      <c r="B200" s="81" t="s">
        <v>15</v>
      </c>
      <c r="C200" s="82" t="s">
        <v>157</v>
      </c>
      <c r="D200" s="83" t="s">
        <v>552</v>
      </c>
      <c r="E200" s="83" t="s">
        <v>209</v>
      </c>
      <c r="F200" s="81" t="s">
        <v>553</v>
      </c>
      <c r="G200" s="83" t="s">
        <v>554</v>
      </c>
      <c r="H200" s="81" t="s">
        <v>553</v>
      </c>
      <c r="I200" s="83" t="s">
        <v>554</v>
      </c>
      <c r="J200" s="82">
        <v>1965</v>
      </c>
      <c r="K200" s="86">
        <v>45218</v>
      </c>
      <c r="L200" s="90">
        <v>45222</v>
      </c>
      <c r="M200" s="88" t="s">
        <v>530</v>
      </c>
    </row>
    <row r="201" spans="1:13" ht="51">
      <c r="A201" s="80" t="s">
        <v>555</v>
      </c>
      <c r="B201" s="81" t="s">
        <v>15</v>
      </c>
      <c r="C201" s="82" t="s">
        <v>157</v>
      </c>
      <c r="D201" s="83" t="s">
        <v>556</v>
      </c>
      <c r="E201" s="83" t="s">
        <v>209</v>
      </c>
      <c r="F201" s="81" t="s">
        <v>557</v>
      </c>
      <c r="G201" s="83" t="s">
        <v>558</v>
      </c>
      <c r="H201" s="81" t="s">
        <v>557</v>
      </c>
      <c r="I201" s="83" t="s">
        <v>558</v>
      </c>
      <c r="J201" s="82">
        <v>1699</v>
      </c>
      <c r="K201" s="86">
        <v>45147</v>
      </c>
      <c r="L201" s="86">
        <v>45260</v>
      </c>
      <c r="M201" s="88" t="s">
        <v>530</v>
      </c>
    </row>
    <row r="202" spans="1:13" ht="51">
      <c r="A202" s="80">
        <v>9457096281</v>
      </c>
      <c r="B202" s="81" t="s">
        <v>15</v>
      </c>
      <c r="C202" s="82" t="s">
        <v>157</v>
      </c>
      <c r="D202" s="83" t="s">
        <v>559</v>
      </c>
      <c r="E202" s="83" t="s">
        <v>209</v>
      </c>
      <c r="F202" s="81" t="s">
        <v>350</v>
      </c>
      <c r="G202" s="83" t="s">
        <v>351</v>
      </c>
      <c r="H202" s="81" t="s">
        <v>350</v>
      </c>
      <c r="I202" s="83" t="s">
        <v>351</v>
      </c>
      <c r="J202" s="82">
        <f>2610.72+497.28</f>
        <v>3108</v>
      </c>
      <c r="K202" s="86">
        <v>45114</v>
      </c>
      <c r="L202" s="86">
        <v>45199</v>
      </c>
      <c r="M202" s="88" t="s">
        <v>560</v>
      </c>
    </row>
    <row r="203" spans="1:13" ht="51">
      <c r="A203" s="80">
        <v>9457096281</v>
      </c>
      <c r="B203" s="81" t="s">
        <v>15</v>
      </c>
      <c r="C203" s="82" t="s">
        <v>157</v>
      </c>
      <c r="D203" s="83" t="s">
        <v>561</v>
      </c>
      <c r="E203" s="83" t="s">
        <v>209</v>
      </c>
      <c r="F203" s="81" t="s">
        <v>350</v>
      </c>
      <c r="G203" s="83" t="s">
        <v>351</v>
      </c>
      <c r="H203" s="81" t="s">
        <v>350</v>
      </c>
      <c r="I203" s="83" t="s">
        <v>351</v>
      </c>
      <c r="J203" s="82">
        <v>611.1</v>
      </c>
      <c r="K203" s="86">
        <v>45114</v>
      </c>
      <c r="L203" s="86">
        <v>45169</v>
      </c>
      <c r="M203" s="88" t="s">
        <v>560</v>
      </c>
    </row>
    <row r="204" spans="1:13" ht="51">
      <c r="A204" s="80" t="s">
        <v>562</v>
      </c>
      <c r="B204" s="81" t="s">
        <v>15</v>
      </c>
      <c r="C204" s="82" t="s">
        <v>157</v>
      </c>
      <c r="D204" s="83" t="s">
        <v>563</v>
      </c>
      <c r="E204" s="83" t="s">
        <v>209</v>
      </c>
      <c r="F204" s="81" t="s">
        <v>160</v>
      </c>
      <c r="G204" s="83" t="s">
        <v>564</v>
      </c>
      <c r="H204" s="81" t="s">
        <v>160</v>
      </c>
      <c r="I204" s="83" t="s">
        <v>564</v>
      </c>
      <c r="J204" s="82">
        <f>456.37+772.46+427.21</f>
        <v>1656.04</v>
      </c>
      <c r="K204" s="86">
        <v>45114</v>
      </c>
      <c r="L204" s="86">
        <v>45281</v>
      </c>
      <c r="M204" s="88" t="s">
        <v>560</v>
      </c>
    </row>
    <row r="205" spans="1:13" ht="51">
      <c r="A205" s="80" t="s">
        <v>565</v>
      </c>
      <c r="B205" s="81" t="s">
        <v>15</v>
      </c>
      <c r="C205" s="82" t="s">
        <v>157</v>
      </c>
      <c r="D205" s="83" t="s">
        <v>566</v>
      </c>
      <c r="E205" s="83" t="s">
        <v>209</v>
      </c>
      <c r="F205" s="81" t="s">
        <v>175</v>
      </c>
      <c r="G205" s="83" t="s">
        <v>176</v>
      </c>
      <c r="H205" s="81" t="s">
        <v>175</v>
      </c>
      <c r="I205" s="83" t="s">
        <v>176</v>
      </c>
      <c r="J205" s="82">
        <v>1183.2</v>
      </c>
      <c r="K205" s="86">
        <v>45112</v>
      </c>
      <c r="L205" s="86">
        <v>45199</v>
      </c>
      <c r="M205" s="88" t="s">
        <v>560</v>
      </c>
    </row>
    <row r="206" spans="1:13" ht="51">
      <c r="A206" s="80" t="s">
        <v>433</v>
      </c>
      <c r="B206" s="81" t="s">
        <v>15</v>
      </c>
      <c r="C206" s="82" t="s">
        <v>157</v>
      </c>
      <c r="D206" s="83" t="s">
        <v>434</v>
      </c>
      <c r="E206" s="83" t="s">
        <v>209</v>
      </c>
      <c r="F206" s="81" t="s">
        <v>193</v>
      </c>
      <c r="G206" s="83" t="s">
        <v>194</v>
      </c>
      <c r="H206" s="81" t="s">
        <v>193</v>
      </c>
      <c r="I206" s="83" t="s">
        <v>194</v>
      </c>
      <c r="J206" s="82">
        <v>1074</v>
      </c>
      <c r="K206" s="86">
        <v>45112</v>
      </c>
      <c r="L206" s="86">
        <v>45169</v>
      </c>
      <c r="M206" s="88" t="s">
        <v>560</v>
      </c>
    </row>
    <row r="207" spans="1:13" ht="51">
      <c r="A207" s="80" t="s">
        <v>567</v>
      </c>
      <c r="B207" s="81" t="s">
        <v>15</v>
      </c>
      <c r="C207" s="82" t="s">
        <v>157</v>
      </c>
      <c r="D207" s="83" t="s">
        <v>568</v>
      </c>
      <c r="E207" s="83" t="s">
        <v>209</v>
      </c>
      <c r="F207" s="81" t="s">
        <v>160</v>
      </c>
      <c r="G207" s="83" t="s">
        <v>569</v>
      </c>
      <c r="H207" s="81" t="s">
        <v>160</v>
      </c>
      <c r="I207" s="83" t="s">
        <v>569</v>
      </c>
      <c r="J207" s="106">
        <v>1962.24</v>
      </c>
      <c r="K207" s="86">
        <v>45105</v>
      </c>
      <c r="L207" s="86">
        <v>45111</v>
      </c>
      <c r="M207" s="88" t="s">
        <v>560</v>
      </c>
    </row>
    <row r="208" spans="1:13" ht="51">
      <c r="A208" s="80" t="s">
        <v>570</v>
      </c>
      <c r="B208" s="81" t="s">
        <v>15</v>
      </c>
      <c r="C208" s="82" t="s">
        <v>157</v>
      </c>
      <c r="D208" s="83" t="s">
        <v>571</v>
      </c>
      <c r="E208" s="83" t="s">
        <v>209</v>
      </c>
      <c r="F208" s="81" t="s">
        <v>504</v>
      </c>
      <c r="G208" s="83" t="s">
        <v>572</v>
      </c>
      <c r="H208" s="81" t="s">
        <v>504</v>
      </c>
      <c r="I208" s="83" t="s">
        <v>572</v>
      </c>
      <c r="J208" s="106">
        <v>4900</v>
      </c>
      <c r="K208" s="86">
        <v>45104</v>
      </c>
      <c r="L208" s="86">
        <v>45112</v>
      </c>
      <c r="M208" s="88" t="s">
        <v>560</v>
      </c>
    </row>
    <row r="209" spans="1:13" ht="51">
      <c r="A209" s="80" t="s">
        <v>573</v>
      </c>
      <c r="B209" s="81" t="s">
        <v>15</v>
      </c>
      <c r="C209" s="82" t="s">
        <v>157</v>
      </c>
      <c r="D209" s="83" t="s">
        <v>574</v>
      </c>
      <c r="E209" s="83" t="s">
        <v>209</v>
      </c>
      <c r="F209" s="81" t="s">
        <v>372</v>
      </c>
      <c r="G209" s="110" t="s">
        <v>373</v>
      </c>
      <c r="H209" s="81" t="s">
        <v>372</v>
      </c>
      <c r="I209" s="83" t="s">
        <v>373</v>
      </c>
      <c r="J209" s="82">
        <v>1052.58</v>
      </c>
      <c r="K209" s="86">
        <v>45065</v>
      </c>
      <c r="L209" s="86">
        <v>45092</v>
      </c>
      <c r="M209" s="88" t="s">
        <v>575</v>
      </c>
    </row>
    <row r="210" spans="1:13" ht="76.5">
      <c r="A210" s="80" t="s">
        <v>576</v>
      </c>
      <c r="B210" s="81" t="s">
        <v>15</v>
      </c>
      <c r="C210" s="82" t="s">
        <v>157</v>
      </c>
      <c r="D210" s="83" t="s">
        <v>577</v>
      </c>
      <c r="E210" s="83" t="s">
        <v>578</v>
      </c>
      <c r="F210" s="81" t="s">
        <v>579</v>
      </c>
      <c r="G210" s="110" t="s">
        <v>580</v>
      </c>
      <c r="H210" s="81" t="s">
        <v>579</v>
      </c>
      <c r="I210" s="83" t="s">
        <v>580</v>
      </c>
      <c r="J210" s="82">
        <v>8372.5499999999993</v>
      </c>
      <c r="K210" s="86">
        <v>45065</v>
      </c>
      <c r="L210" s="86">
        <v>45091</v>
      </c>
      <c r="M210" s="88" t="s">
        <v>581</v>
      </c>
    </row>
    <row r="211" spans="1:13" ht="51">
      <c r="A211" s="80" t="s">
        <v>582</v>
      </c>
      <c r="B211" s="81" t="s">
        <v>15</v>
      </c>
      <c r="C211" s="82" t="s">
        <v>157</v>
      </c>
      <c r="D211" s="83" t="s">
        <v>371</v>
      </c>
      <c r="E211" s="83" t="s">
        <v>209</v>
      </c>
      <c r="F211" s="81" t="s">
        <v>583</v>
      </c>
      <c r="G211" s="83" t="s">
        <v>206</v>
      </c>
      <c r="H211" s="81" t="s">
        <v>583</v>
      </c>
      <c r="I211" s="83" t="s">
        <v>206</v>
      </c>
      <c r="J211" s="82">
        <f>1501.5+2233.5</f>
        <v>3735</v>
      </c>
      <c r="K211" s="86">
        <v>45126</v>
      </c>
      <c r="L211" s="86">
        <v>44468</v>
      </c>
      <c r="M211" s="88" t="s">
        <v>584</v>
      </c>
    </row>
    <row r="212" spans="1:13" ht="51">
      <c r="A212" s="80" t="s">
        <v>585</v>
      </c>
      <c r="B212" s="81" t="s">
        <v>15</v>
      </c>
      <c r="C212" s="82" t="s">
        <v>157</v>
      </c>
      <c r="D212" s="83" t="s">
        <v>586</v>
      </c>
      <c r="E212" s="83" t="s">
        <v>209</v>
      </c>
      <c r="F212" s="81" t="s">
        <v>310</v>
      </c>
      <c r="G212" s="83" t="s">
        <v>311</v>
      </c>
      <c r="H212" s="81" t="s">
        <v>310</v>
      </c>
      <c r="I212" s="83" t="s">
        <v>311</v>
      </c>
      <c r="J212" s="82">
        <v>977.5</v>
      </c>
      <c r="K212" s="86">
        <v>45126</v>
      </c>
      <c r="L212" s="86">
        <v>45184</v>
      </c>
      <c r="M212" s="88" t="s">
        <v>584</v>
      </c>
    </row>
    <row r="213" spans="1:13" ht="51">
      <c r="A213" s="80" t="s">
        <v>587</v>
      </c>
      <c r="B213" s="81" t="s">
        <v>15</v>
      </c>
      <c r="C213" s="82" t="s">
        <v>157</v>
      </c>
      <c r="D213" s="83" t="s">
        <v>588</v>
      </c>
      <c r="E213" s="83" t="s">
        <v>209</v>
      </c>
      <c r="F213" s="81" t="s">
        <v>589</v>
      </c>
      <c r="G213" s="83" t="s">
        <v>590</v>
      </c>
      <c r="H213" s="81" t="s">
        <v>589</v>
      </c>
      <c r="I213" s="83" t="s">
        <v>590</v>
      </c>
      <c r="J213" s="82">
        <v>2569.12</v>
      </c>
      <c r="K213" s="86">
        <v>45126</v>
      </c>
      <c r="L213" s="86">
        <v>45134</v>
      </c>
      <c r="M213" s="88" t="s">
        <v>584</v>
      </c>
    </row>
    <row r="214" spans="1:13" ht="51">
      <c r="A214" s="80" t="s">
        <v>591</v>
      </c>
      <c r="B214" s="81" t="s">
        <v>15</v>
      </c>
      <c r="C214" s="82" t="s">
        <v>157</v>
      </c>
      <c r="D214" s="83" t="s">
        <v>592</v>
      </c>
      <c r="E214" s="83" t="s">
        <v>209</v>
      </c>
      <c r="F214" s="81" t="s">
        <v>593</v>
      </c>
      <c r="G214" s="83" t="s">
        <v>594</v>
      </c>
      <c r="H214" s="81" t="s">
        <v>593</v>
      </c>
      <c r="I214" s="83" t="s">
        <v>594</v>
      </c>
      <c r="J214" s="82">
        <v>5830</v>
      </c>
      <c r="K214" s="86">
        <v>45127</v>
      </c>
      <c r="L214" s="86">
        <v>45133</v>
      </c>
      <c r="M214" s="88" t="s">
        <v>584</v>
      </c>
    </row>
    <row r="215" spans="1:13" ht="51">
      <c r="A215" s="80" t="s">
        <v>595</v>
      </c>
      <c r="B215" s="81" t="s">
        <v>15</v>
      </c>
      <c r="C215" s="82" t="s">
        <v>157</v>
      </c>
      <c r="D215" s="83" t="s">
        <v>596</v>
      </c>
      <c r="E215" s="83" t="s">
        <v>209</v>
      </c>
      <c r="F215" s="81" t="s">
        <v>597</v>
      </c>
      <c r="G215" s="83" t="s">
        <v>598</v>
      </c>
      <c r="H215" s="81" t="s">
        <v>597</v>
      </c>
      <c r="I215" s="83" t="s">
        <v>598</v>
      </c>
      <c r="J215" s="82">
        <v>234.49</v>
      </c>
      <c r="K215" s="86">
        <v>45127</v>
      </c>
      <c r="L215" s="86">
        <v>45135</v>
      </c>
      <c r="M215" s="88" t="s">
        <v>584</v>
      </c>
    </row>
    <row r="216" spans="1:13" ht="51">
      <c r="A216" s="80" t="s">
        <v>599</v>
      </c>
      <c r="B216" s="81" t="s">
        <v>15</v>
      </c>
      <c r="C216" s="82" t="s">
        <v>157</v>
      </c>
      <c r="D216" s="83" t="s">
        <v>197</v>
      </c>
      <c r="E216" s="83" t="s">
        <v>209</v>
      </c>
      <c r="F216" s="81" t="s">
        <v>600</v>
      </c>
      <c r="G216" s="83" t="s">
        <v>601</v>
      </c>
      <c r="H216" s="81" t="s">
        <v>600</v>
      </c>
      <c r="I216" s="83" t="s">
        <v>601</v>
      </c>
      <c r="J216" s="82">
        <v>5680</v>
      </c>
      <c r="K216" s="86">
        <v>45128</v>
      </c>
      <c r="L216" s="86">
        <v>45134</v>
      </c>
      <c r="M216" s="88" t="s">
        <v>584</v>
      </c>
    </row>
    <row r="217" spans="1:13" ht="51">
      <c r="A217" s="80" t="s">
        <v>562</v>
      </c>
      <c r="B217" s="81" t="s">
        <v>15</v>
      </c>
      <c r="C217" s="82" t="s">
        <v>157</v>
      </c>
      <c r="D217" s="83" t="s">
        <v>602</v>
      </c>
      <c r="E217" s="83" t="s">
        <v>209</v>
      </c>
      <c r="F217" s="81" t="s">
        <v>160</v>
      </c>
      <c r="G217" s="83" t="s">
        <v>564</v>
      </c>
      <c r="H217" s="81" t="s">
        <v>160</v>
      </c>
      <c r="I217" s="83" t="s">
        <v>564</v>
      </c>
      <c r="J217" s="82">
        <f>238.64+312.29</f>
        <v>550.93000000000006</v>
      </c>
      <c r="K217" s="86">
        <v>45128</v>
      </c>
      <c r="L217" s="86">
        <v>45134</v>
      </c>
      <c r="M217" s="88" t="s">
        <v>584</v>
      </c>
    </row>
    <row r="218" spans="1:13" ht="51">
      <c r="A218" s="80" t="s">
        <v>541</v>
      </c>
      <c r="B218" s="81" t="s">
        <v>15</v>
      </c>
      <c r="C218" s="82" t="s">
        <v>157</v>
      </c>
      <c r="D218" s="83" t="s">
        <v>542</v>
      </c>
      <c r="E218" s="83" t="s">
        <v>209</v>
      </c>
      <c r="F218" s="81" t="s">
        <v>35</v>
      </c>
      <c r="G218" s="83" t="s">
        <v>543</v>
      </c>
      <c r="H218" s="81" t="s">
        <v>35</v>
      </c>
      <c r="I218" s="83" t="s">
        <v>543</v>
      </c>
      <c r="J218" s="82">
        <v>700</v>
      </c>
      <c r="K218" s="86">
        <v>45128</v>
      </c>
      <c r="L218" s="86">
        <v>45162</v>
      </c>
      <c r="M218" s="88" t="s">
        <v>584</v>
      </c>
    </row>
    <row r="219" spans="1:13" ht="51">
      <c r="A219" s="107" t="s">
        <v>603</v>
      </c>
      <c r="B219" s="81" t="s">
        <v>15</v>
      </c>
      <c r="C219" s="82" t="s">
        <v>157</v>
      </c>
      <c r="D219" s="83" t="s">
        <v>604</v>
      </c>
      <c r="E219" s="83" t="s">
        <v>209</v>
      </c>
      <c r="F219" s="81" t="s">
        <v>170</v>
      </c>
      <c r="G219" s="108" t="s">
        <v>605</v>
      </c>
      <c r="H219" s="81" t="s">
        <v>170</v>
      </c>
      <c r="I219" s="108" t="s">
        <v>605</v>
      </c>
      <c r="J219" s="111">
        <v>2335.6</v>
      </c>
      <c r="K219" s="86">
        <v>45146</v>
      </c>
      <c r="L219" s="90">
        <v>45180</v>
      </c>
      <c r="M219" s="88" t="s">
        <v>584</v>
      </c>
    </row>
    <row r="220" spans="1:13" ht="51">
      <c r="A220" s="112" t="s">
        <v>606</v>
      </c>
      <c r="B220" s="81" t="s">
        <v>15</v>
      </c>
      <c r="C220" s="82" t="s">
        <v>157</v>
      </c>
      <c r="D220" s="83" t="s">
        <v>607</v>
      </c>
      <c r="E220" s="83" t="s">
        <v>209</v>
      </c>
      <c r="F220" s="81" t="s">
        <v>399</v>
      </c>
      <c r="G220" s="112" t="s">
        <v>273</v>
      </c>
      <c r="H220" s="81" t="s">
        <v>399</v>
      </c>
      <c r="I220" s="112" t="s">
        <v>273</v>
      </c>
      <c r="J220" s="113">
        <v>2968.8</v>
      </c>
      <c r="K220" s="86">
        <v>45146</v>
      </c>
      <c r="L220" s="90">
        <v>45229</v>
      </c>
      <c r="M220" s="88" t="s">
        <v>608</v>
      </c>
    </row>
    <row r="221" spans="1:13" ht="51">
      <c r="A221" s="45" t="s">
        <v>609</v>
      </c>
      <c r="B221" s="81" t="s">
        <v>15</v>
      </c>
      <c r="C221" s="82" t="s">
        <v>157</v>
      </c>
      <c r="D221" s="103" t="s">
        <v>610</v>
      </c>
      <c r="E221" s="83" t="s">
        <v>209</v>
      </c>
      <c r="F221" s="81" t="s">
        <v>600</v>
      </c>
      <c r="G221" s="83" t="s">
        <v>611</v>
      </c>
      <c r="H221" s="81" t="s">
        <v>600</v>
      </c>
      <c r="I221" s="83" t="s">
        <v>611</v>
      </c>
      <c r="J221" s="106">
        <v>1420</v>
      </c>
      <c r="K221" s="86">
        <v>45145</v>
      </c>
      <c r="L221" s="86">
        <v>45160</v>
      </c>
      <c r="M221" s="88" t="s">
        <v>608</v>
      </c>
    </row>
    <row r="222" spans="1:13" ht="51">
      <c r="A222" s="45" t="s">
        <v>612</v>
      </c>
      <c r="B222" s="81" t="s">
        <v>15</v>
      </c>
      <c r="C222" s="82" t="s">
        <v>157</v>
      </c>
      <c r="D222" s="103" t="s">
        <v>613</v>
      </c>
      <c r="E222" s="83" t="s">
        <v>209</v>
      </c>
      <c r="F222" s="81" t="s">
        <v>185</v>
      </c>
      <c r="G222" s="83" t="s">
        <v>614</v>
      </c>
      <c r="H222" s="81" t="s">
        <v>185</v>
      </c>
      <c r="I222" s="83" t="s">
        <v>614</v>
      </c>
      <c r="J222" s="106">
        <v>1231.47</v>
      </c>
      <c r="K222" s="86">
        <v>45145</v>
      </c>
      <c r="L222" s="86">
        <v>45230</v>
      </c>
      <c r="M222" s="88" t="s">
        <v>608</v>
      </c>
    </row>
    <row r="223" spans="1:13" ht="51">
      <c r="A223" s="45" t="s">
        <v>615</v>
      </c>
      <c r="B223" s="81" t="s">
        <v>15</v>
      </c>
      <c r="C223" s="82" t="s">
        <v>157</v>
      </c>
      <c r="D223" s="103" t="s">
        <v>616</v>
      </c>
      <c r="E223" s="83" t="s">
        <v>209</v>
      </c>
      <c r="F223" s="81" t="s">
        <v>617</v>
      </c>
      <c r="G223" s="83" t="s">
        <v>618</v>
      </c>
      <c r="H223" s="81" t="s">
        <v>617</v>
      </c>
      <c r="I223" s="83" t="s">
        <v>618</v>
      </c>
      <c r="J223" s="106">
        <v>2100</v>
      </c>
      <c r="K223" s="86">
        <v>45145</v>
      </c>
      <c r="L223" s="86">
        <v>45169</v>
      </c>
      <c r="M223" s="88" t="s">
        <v>608</v>
      </c>
    </row>
    <row r="224" spans="1:13" ht="51">
      <c r="A224" s="45" t="s">
        <v>619</v>
      </c>
      <c r="B224" s="81" t="s">
        <v>15</v>
      </c>
      <c r="C224" s="82" t="s">
        <v>157</v>
      </c>
      <c r="D224" s="103" t="s">
        <v>620</v>
      </c>
      <c r="E224" s="83" t="s">
        <v>209</v>
      </c>
      <c r="F224" s="81" t="s">
        <v>600</v>
      </c>
      <c r="G224" s="83" t="s">
        <v>611</v>
      </c>
      <c r="H224" s="81" t="s">
        <v>600</v>
      </c>
      <c r="I224" s="83" t="s">
        <v>611</v>
      </c>
      <c r="J224" s="106">
        <v>2320</v>
      </c>
      <c r="K224" s="86">
        <v>45145</v>
      </c>
      <c r="L224" s="86">
        <v>45160</v>
      </c>
      <c r="M224" s="88" t="s">
        <v>608</v>
      </c>
    </row>
    <row r="225" spans="1:13" ht="51">
      <c r="A225" s="80" t="s">
        <v>567</v>
      </c>
      <c r="B225" s="81" t="s">
        <v>15</v>
      </c>
      <c r="C225" s="82" t="s">
        <v>157</v>
      </c>
      <c r="D225" s="83" t="s">
        <v>568</v>
      </c>
      <c r="E225" s="83" t="s">
        <v>209</v>
      </c>
      <c r="F225" s="81" t="s">
        <v>160</v>
      </c>
      <c r="G225" s="83" t="s">
        <v>569</v>
      </c>
      <c r="H225" s="81" t="s">
        <v>160</v>
      </c>
      <c r="I225" s="83" t="s">
        <v>569</v>
      </c>
      <c r="J225" s="106">
        <v>1962.28</v>
      </c>
      <c r="K225" s="86">
        <v>45145</v>
      </c>
      <c r="L225" s="86">
        <v>45148</v>
      </c>
      <c r="M225" s="88" t="s">
        <v>608</v>
      </c>
    </row>
    <row r="226" spans="1:13" ht="51">
      <c r="A226" s="80" t="s">
        <v>621</v>
      </c>
      <c r="B226" s="81" t="s">
        <v>15</v>
      </c>
      <c r="C226" s="82" t="s">
        <v>157</v>
      </c>
      <c r="D226" s="83" t="s">
        <v>622</v>
      </c>
      <c r="E226" s="83" t="s">
        <v>209</v>
      </c>
      <c r="F226" s="81" t="s">
        <v>623</v>
      </c>
      <c r="G226" s="83" t="s">
        <v>624</v>
      </c>
      <c r="H226" s="81" t="s">
        <v>623</v>
      </c>
      <c r="I226" s="83" t="s">
        <v>624</v>
      </c>
      <c r="J226" s="106">
        <v>338</v>
      </c>
      <c r="K226" s="86">
        <v>45183</v>
      </c>
      <c r="L226" s="90">
        <v>45243</v>
      </c>
      <c r="M226" s="88" t="s">
        <v>625</v>
      </c>
    </row>
    <row r="227" spans="1:13" ht="51">
      <c r="A227" s="80" t="s">
        <v>626</v>
      </c>
      <c r="B227" s="81" t="s">
        <v>15</v>
      </c>
      <c r="C227" s="82" t="s">
        <v>157</v>
      </c>
      <c r="D227" s="83" t="s">
        <v>458</v>
      </c>
      <c r="E227" s="83" t="s">
        <v>209</v>
      </c>
      <c r="F227" s="81" t="s">
        <v>627</v>
      </c>
      <c r="G227" s="83" t="s">
        <v>628</v>
      </c>
      <c r="H227" s="81" t="s">
        <v>627</v>
      </c>
      <c r="I227" s="83" t="s">
        <v>628</v>
      </c>
      <c r="J227" s="106">
        <v>1400</v>
      </c>
      <c r="K227" s="86">
        <v>45182</v>
      </c>
      <c r="L227" s="86">
        <v>45217</v>
      </c>
      <c r="M227" s="88" t="s">
        <v>625</v>
      </c>
    </row>
    <row r="228" spans="1:13" ht="51">
      <c r="A228" s="80" t="s">
        <v>629</v>
      </c>
      <c r="B228" s="81" t="s">
        <v>15</v>
      </c>
      <c r="C228" s="82" t="s">
        <v>157</v>
      </c>
      <c r="D228" s="83" t="s">
        <v>630</v>
      </c>
      <c r="E228" s="83" t="s">
        <v>209</v>
      </c>
      <c r="F228" s="81" t="s">
        <v>600</v>
      </c>
      <c r="G228" s="83" t="s">
        <v>601</v>
      </c>
      <c r="H228" s="81" t="s">
        <v>600</v>
      </c>
      <c r="I228" s="83" t="s">
        <v>601</v>
      </c>
      <c r="J228" s="106">
        <v>990</v>
      </c>
      <c r="K228" s="86">
        <v>45181</v>
      </c>
      <c r="L228" s="86">
        <v>45183</v>
      </c>
      <c r="M228" s="88" t="s">
        <v>625</v>
      </c>
    </row>
    <row r="229" spans="1:13" ht="51">
      <c r="A229" s="80" t="s">
        <v>252</v>
      </c>
      <c r="B229" s="81" t="s">
        <v>15</v>
      </c>
      <c r="C229" s="82" t="s">
        <v>157</v>
      </c>
      <c r="D229" s="83" t="s">
        <v>253</v>
      </c>
      <c r="E229" s="83" t="s">
        <v>209</v>
      </c>
      <c r="F229" s="81" t="s">
        <v>254</v>
      </c>
      <c r="G229" s="83" t="s">
        <v>255</v>
      </c>
      <c r="H229" s="81" t="s">
        <v>254</v>
      </c>
      <c r="I229" s="83" t="s">
        <v>255</v>
      </c>
      <c r="J229" s="82">
        <v>4543.47</v>
      </c>
      <c r="K229" s="86">
        <v>45181</v>
      </c>
      <c r="L229" s="86">
        <v>45195</v>
      </c>
      <c r="M229" s="88" t="s">
        <v>625</v>
      </c>
    </row>
    <row r="230" spans="1:13" ht="51">
      <c r="A230" s="80" t="s">
        <v>599</v>
      </c>
      <c r="B230" s="81" t="s">
        <v>15</v>
      </c>
      <c r="C230" s="82" t="s">
        <v>157</v>
      </c>
      <c r="D230" s="83" t="s">
        <v>631</v>
      </c>
      <c r="E230" s="83" t="s">
        <v>209</v>
      </c>
      <c r="F230" s="81" t="s">
        <v>600</v>
      </c>
      <c r="G230" s="83" t="s">
        <v>601</v>
      </c>
      <c r="H230" s="81" t="s">
        <v>600</v>
      </c>
      <c r="I230" s="83" t="s">
        <v>601</v>
      </c>
      <c r="J230" s="82">
        <v>4030</v>
      </c>
      <c r="K230" s="86">
        <v>45181</v>
      </c>
      <c r="L230" s="86">
        <v>45183</v>
      </c>
      <c r="M230" s="88" t="s">
        <v>625</v>
      </c>
    </row>
    <row r="231" spans="1:13" ht="51">
      <c r="A231" s="80" t="s">
        <v>632</v>
      </c>
      <c r="B231" s="81" t="s">
        <v>15</v>
      </c>
      <c r="C231" s="82" t="s">
        <v>157</v>
      </c>
      <c r="D231" s="83" t="s">
        <v>633</v>
      </c>
      <c r="E231" s="83" t="s">
        <v>209</v>
      </c>
      <c r="F231" s="81" t="s">
        <v>634</v>
      </c>
      <c r="G231" s="83" t="s">
        <v>635</v>
      </c>
      <c r="H231" s="81" t="s">
        <v>634</v>
      </c>
      <c r="I231" s="83" t="s">
        <v>635</v>
      </c>
      <c r="J231" s="82">
        <v>133</v>
      </c>
      <c r="K231" s="86">
        <v>45181</v>
      </c>
      <c r="L231" s="86">
        <v>45198</v>
      </c>
      <c r="M231" s="88" t="s">
        <v>625</v>
      </c>
    </row>
    <row r="232" spans="1:13" ht="51">
      <c r="A232" s="80" t="s">
        <v>636</v>
      </c>
      <c r="B232" s="81" t="s">
        <v>15</v>
      </c>
      <c r="C232" s="82" t="s">
        <v>157</v>
      </c>
      <c r="D232" s="83" t="s">
        <v>613</v>
      </c>
      <c r="E232" s="83" t="s">
        <v>209</v>
      </c>
      <c r="F232" s="81" t="s">
        <v>634</v>
      </c>
      <c r="G232" s="83" t="s">
        <v>635</v>
      </c>
      <c r="H232" s="81" t="s">
        <v>634</v>
      </c>
      <c r="I232" s="83" t="s">
        <v>635</v>
      </c>
      <c r="J232" s="82">
        <v>1767</v>
      </c>
      <c r="K232" s="86">
        <v>45181</v>
      </c>
      <c r="L232" s="86">
        <v>45198</v>
      </c>
      <c r="M232" s="88" t="s">
        <v>625</v>
      </c>
    </row>
    <row r="233" spans="1:13" ht="76.5">
      <c r="A233" s="80" t="s">
        <v>637</v>
      </c>
      <c r="B233" s="81" t="s">
        <v>15</v>
      </c>
      <c r="C233" s="82" t="s">
        <v>157</v>
      </c>
      <c r="D233" s="83" t="s">
        <v>238</v>
      </c>
      <c r="E233" s="83" t="s">
        <v>180</v>
      </c>
      <c r="F233" s="81" t="s">
        <v>638</v>
      </c>
      <c r="G233" s="83" t="s">
        <v>639</v>
      </c>
      <c r="H233" s="81" t="s">
        <v>638</v>
      </c>
      <c r="I233" s="83" t="s">
        <v>639</v>
      </c>
      <c r="J233" s="82">
        <v>6710</v>
      </c>
      <c r="K233" s="86">
        <v>45224</v>
      </c>
      <c r="L233" s="90">
        <v>45245</v>
      </c>
      <c r="M233" s="88" t="s">
        <v>640</v>
      </c>
    </row>
    <row r="234" spans="1:13" ht="51">
      <c r="A234" s="80" t="s">
        <v>641</v>
      </c>
      <c r="B234" s="81" t="s">
        <v>15</v>
      </c>
      <c r="C234" s="82" t="s">
        <v>157</v>
      </c>
      <c r="D234" s="83" t="s">
        <v>220</v>
      </c>
      <c r="E234" s="83" t="s">
        <v>209</v>
      </c>
      <c r="F234" s="81" t="s">
        <v>175</v>
      </c>
      <c r="G234" s="83" t="s">
        <v>176</v>
      </c>
      <c r="H234" s="81" t="s">
        <v>175</v>
      </c>
      <c r="I234" s="83" t="s">
        <v>176</v>
      </c>
      <c r="J234" s="82">
        <v>10920</v>
      </c>
      <c r="K234" s="86">
        <v>45215</v>
      </c>
      <c r="L234" s="86">
        <v>45260</v>
      </c>
      <c r="M234" s="88" t="s">
        <v>642</v>
      </c>
    </row>
    <row r="235" spans="1:13" ht="51">
      <c r="A235" s="80" t="s">
        <v>643</v>
      </c>
      <c r="B235" s="81" t="s">
        <v>15</v>
      </c>
      <c r="C235" s="82" t="s">
        <v>157</v>
      </c>
      <c r="D235" s="83" t="s">
        <v>644</v>
      </c>
      <c r="E235" s="83" t="s">
        <v>209</v>
      </c>
      <c r="F235" s="81" t="s">
        <v>175</v>
      </c>
      <c r="G235" s="83" t="s">
        <v>176</v>
      </c>
      <c r="H235" s="81" t="s">
        <v>175</v>
      </c>
      <c r="I235" s="83" t="s">
        <v>176</v>
      </c>
      <c r="J235" s="82">
        <v>5292.9</v>
      </c>
      <c r="K235" s="86">
        <v>45215</v>
      </c>
      <c r="L235" s="86">
        <v>45260</v>
      </c>
      <c r="M235" s="88" t="s">
        <v>642</v>
      </c>
    </row>
    <row r="236" spans="1:13" ht="51">
      <c r="A236" s="80" t="s">
        <v>645</v>
      </c>
      <c r="B236" s="81" t="s">
        <v>15</v>
      </c>
      <c r="C236" s="82" t="s">
        <v>157</v>
      </c>
      <c r="D236" s="83" t="s">
        <v>646</v>
      </c>
      <c r="E236" s="83" t="s">
        <v>209</v>
      </c>
      <c r="F236" s="81" t="s">
        <v>647</v>
      </c>
      <c r="G236" s="83" t="s">
        <v>648</v>
      </c>
      <c r="H236" s="81" t="s">
        <v>647</v>
      </c>
      <c r="I236" s="83" t="s">
        <v>648</v>
      </c>
      <c r="J236" s="82">
        <v>7640</v>
      </c>
      <c r="K236" s="86">
        <v>45215</v>
      </c>
      <c r="L236" s="86">
        <v>45233</v>
      </c>
      <c r="M236" s="88" t="s">
        <v>642</v>
      </c>
    </row>
    <row r="237" spans="1:13" ht="51">
      <c r="A237" s="114">
        <v>9860806289</v>
      </c>
      <c r="B237" s="81" t="s">
        <v>15</v>
      </c>
      <c r="C237" s="82" t="s">
        <v>157</v>
      </c>
      <c r="D237" s="83" t="s">
        <v>649</v>
      </c>
      <c r="E237" s="83" t="s">
        <v>209</v>
      </c>
      <c r="F237" s="81" t="s">
        <v>181</v>
      </c>
      <c r="G237" s="83" t="s">
        <v>650</v>
      </c>
      <c r="H237" s="81" t="s">
        <v>181</v>
      </c>
      <c r="I237" s="83" t="s">
        <v>650</v>
      </c>
      <c r="J237" s="115">
        <v>1950</v>
      </c>
      <c r="K237" s="86">
        <v>45210</v>
      </c>
      <c r="L237" s="90">
        <v>45210</v>
      </c>
      <c r="M237" s="88" t="s">
        <v>642</v>
      </c>
    </row>
    <row r="238" spans="1:13" ht="51">
      <c r="A238" s="114" t="s">
        <v>444</v>
      </c>
      <c r="B238" s="81" t="s">
        <v>15</v>
      </c>
      <c r="C238" s="82" t="s">
        <v>157</v>
      </c>
      <c r="D238" s="83" t="s">
        <v>188</v>
      </c>
      <c r="E238" s="83" t="s">
        <v>209</v>
      </c>
      <c r="F238" s="81" t="s">
        <v>651</v>
      </c>
      <c r="G238" s="83" t="s">
        <v>447</v>
      </c>
      <c r="H238" s="81" t="s">
        <v>651</v>
      </c>
      <c r="I238" s="83" t="s">
        <v>447</v>
      </c>
      <c r="J238" s="115">
        <v>945</v>
      </c>
      <c r="K238" s="86">
        <v>45210</v>
      </c>
      <c r="L238" s="90">
        <v>45243</v>
      </c>
      <c r="M238" s="88" t="s">
        <v>642</v>
      </c>
    </row>
    <row r="239" spans="1:13" ht="51">
      <c r="A239" s="114">
        <v>9860806289</v>
      </c>
      <c r="B239" s="81" t="s">
        <v>15</v>
      </c>
      <c r="C239" s="82" t="s">
        <v>157</v>
      </c>
      <c r="D239" s="83" t="s">
        <v>652</v>
      </c>
      <c r="E239" s="83" t="s">
        <v>209</v>
      </c>
      <c r="F239" s="81" t="s">
        <v>181</v>
      </c>
      <c r="G239" s="83" t="s">
        <v>650</v>
      </c>
      <c r="H239" s="81" t="s">
        <v>181</v>
      </c>
      <c r="I239" s="83" t="s">
        <v>650</v>
      </c>
      <c r="J239" s="116">
        <v>1397.4</v>
      </c>
      <c r="K239" s="86">
        <v>45210</v>
      </c>
      <c r="L239" s="90">
        <v>45222</v>
      </c>
      <c r="M239" s="88" t="s">
        <v>642</v>
      </c>
    </row>
    <row r="240" spans="1:13" ht="51">
      <c r="A240" s="80" t="s">
        <v>653</v>
      </c>
      <c r="B240" s="81" t="s">
        <v>15</v>
      </c>
      <c r="C240" s="82" t="s">
        <v>157</v>
      </c>
      <c r="D240" s="83" t="s">
        <v>654</v>
      </c>
      <c r="E240" s="83" t="s">
        <v>209</v>
      </c>
      <c r="F240" s="81" t="s">
        <v>254</v>
      </c>
      <c r="G240" s="83" t="s">
        <v>255</v>
      </c>
      <c r="H240" s="81" t="s">
        <v>254</v>
      </c>
      <c r="I240" s="83" t="s">
        <v>255</v>
      </c>
      <c r="J240" s="82">
        <v>395</v>
      </c>
      <c r="K240" s="86">
        <v>45203</v>
      </c>
      <c r="L240" s="90">
        <v>45237</v>
      </c>
      <c r="M240" s="88" t="s">
        <v>642</v>
      </c>
    </row>
    <row r="241" spans="1:13" ht="51">
      <c r="A241" s="80" t="s">
        <v>655</v>
      </c>
      <c r="B241" s="81" t="s">
        <v>15</v>
      </c>
      <c r="C241" s="82" t="s">
        <v>157</v>
      </c>
      <c r="D241" s="83" t="s">
        <v>656</v>
      </c>
      <c r="E241" s="83" t="s">
        <v>209</v>
      </c>
      <c r="F241" s="81" t="s">
        <v>61</v>
      </c>
      <c r="G241" s="83" t="s">
        <v>657</v>
      </c>
      <c r="H241" s="81" t="s">
        <v>61</v>
      </c>
      <c r="I241" s="83" t="s">
        <v>657</v>
      </c>
      <c r="J241" s="82">
        <v>9000</v>
      </c>
      <c r="K241" s="86">
        <v>45211</v>
      </c>
      <c r="L241" s="90">
        <v>45222</v>
      </c>
      <c r="M241" s="88" t="s">
        <v>642</v>
      </c>
    </row>
    <row r="242" spans="1:13" ht="51">
      <c r="A242" s="80" t="s">
        <v>621</v>
      </c>
      <c r="B242" s="81" t="s">
        <v>15</v>
      </c>
      <c r="C242" s="82" t="s">
        <v>157</v>
      </c>
      <c r="D242" s="83" t="s">
        <v>658</v>
      </c>
      <c r="E242" s="83" t="s">
        <v>209</v>
      </c>
      <c r="F242" s="81" t="s">
        <v>623</v>
      </c>
      <c r="G242" s="83" t="s">
        <v>659</v>
      </c>
      <c r="H242" s="81" t="s">
        <v>623</v>
      </c>
      <c r="I242" s="83" t="s">
        <v>659</v>
      </c>
      <c r="J242" s="82">
        <v>778</v>
      </c>
      <c r="K242" s="86">
        <v>45211</v>
      </c>
      <c r="L242" s="90">
        <v>45247</v>
      </c>
      <c r="M242" s="88" t="s">
        <v>642</v>
      </c>
    </row>
    <row r="243" spans="1:13" ht="51">
      <c r="A243" s="80" t="s">
        <v>660</v>
      </c>
      <c r="B243" s="81" t="s">
        <v>15</v>
      </c>
      <c r="C243" s="82" t="s">
        <v>157</v>
      </c>
      <c r="D243" s="83" t="s">
        <v>661</v>
      </c>
      <c r="E243" s="83" t="s">
        <v>209</v>
      </c>
      <c r="F243" s="81" t="s">
        <v>662</v>
      </c>
      <c r="G243" s="83" t="s">
        <v>663</v>
      </c>
      <c r="H243" s="81" t="s">
        <v>662</v>
      </c>
      <c r="I243" s="83" t="s">
        <v>663</v>
      </c>
      <c r="J243" s="82">
        <v>23512</v>
      </c>
      <c r="K243" s="86">
        <v>45211</v>
      </c>
      <c r="L243" s="90">
        <v>45230</v>
      </c>
      <c r="M243" s="88" t="s">
        <v>642</v>
      </c>
    </row>
    <row r="244" spans="1:13" ht="51">
      <c r="A244" s="80" t="s">
        <v>664</v>
      </c>
      <c r="B244" s="81" t="s">
        <v>15</v>
      </c>
      <c r="C244" s="82" t="s">
        <v>157</v>
      </c>
      <c r="D244" s="83" t="s">
        <v>596</v>
      </c>
      <c r="E244" s="83" t="s">
        <v>209</v>
      </c>
      <c r="F244" s="81" t="s">
        <v>597</v>
      </c>
      <c r="G244" s="83" t="s">
        <v>598</v>
      </c>
      <c r="H244" s="81" t="s">
        <v>597</v>
      </c>
      <c r="I244" s="83" t="s">
        <v>598</v>
      </c>
      <c r="J244" s="82">
        <v>468.98</v>
      </c>
      <c r="K244" s="86">
        <v>45211</v>
      </c>
      <c r="L244" s="86">
        <v>45212</v>
      </c>
      <c r="M244" s="88" t="s">
        <v>642</v>
      </c>
    </row>
    <row r="245" spans="1:13" ht="51">
      <c r="A245" s="80" t="s">
        <v>665</v>
      </c>
      <c r="B245" s="81" t="s">
        <v>15</v>
      </c>
      <c r="C245" s="82" t="s">
        <v>157</v>
      </c>
      <c r="D245" s="83" t="s">
        <v>613</v>
      </c>
      <c r="E245" s="83" t="s">
        <v>209</v>
      </c>
      <c r="F245" s="81" t="s">
        <v>634</v>
      </c>
      <c r="G245" s="83" t="s">
        <v>635</v>
      </c>
      <c r="H245" s="81" t="s">
        <v>634</v>
      </c>
      <c r="I245" s="83" t="s">
        <v>635</v>
      </c>
      <c r="J245" s="82">
        <v>1228.8</v>
      </c>
      <c r="K245" s="86">
        <v>45215</v>
      </c>
      <c r="L245" s="90">
        <v>45250</v>
      </c>
      <c r="M245" s="88" t="s">
        <v>642</v>
      </c>
    </row>
    <row r="246" spans="1:13" ht="51">
      <c r="A246" s="80" t="s">
        <v>666</v>
      </c>
      <c r="B246" s="81" t="s">
        <v>15</v>
      </c>
      <c r="C246" s="82" t="s">
        <v>157</v>
      </c>
      <c r="D246" s="83" t="s">
        <v>667</v>
      </c>
      <c r="E246" s="83" t="s">
        <v>209</v>
      </c>
      <c r="F246" s="81" t="s">
        <v>668</v>
      </c>
      <c r="G246" s="83" t="s">
        <v>669</v>
      </c>
      <c r="H246" s="81" t="s">
        <v>668</v>
      </c>
      <c r="I246" s="83" t="s">
        <v>669</v>
      </c>
      <c r="J246" s="82">
        <v>3135</v>
      </c>
      <c r="K246" s="86">
        <v>45216</v>
      </c>
      <c r="L246" s="90">
        <v>45251</v>
      </c>
      <c r="M246" s="88" t="s">
        <v>642</v>
      </c>
    </row>
    <row r="247" spans="1:13" ht="51">
      <c r="A247" s="80" t="s">
        <v>670</v>
      </c>
      <c r="B247" s="81" t="s">
        <v>15</v>
      </c>
      <c r="C247" s="82" t="s">
        <v>157</v>
      </c>
      <c r="D247" s="83" t="s">
        <v>671</v>
      </c>
      <c r="E247" s="83" t="s">
        <v>209</v>
      </c>
      <c r="F247" s="81" t="s">
        <v>623</v>
      </c>
      <c r="G247" s="83" t="s">
        <v>672</v>
      </c>
      <c r="H247" s="81" t="s">
        <v>623</v>
      </c>
      <c r="I247" s="83" t="s">
        <v>672</v>
      </c>
      <c r="J247" s="82">
        <v>327.05</v>
      </c>
      <c r="K247" s="86">
        <v>45230</v>
      </c>
      <c r="L247" s="90">
        <v>45252</v>
      </c>
      <c r="M247" s="88" t="s">
        <v>673</v>
      </c>
    </row>
    <row r="248" spans="1:13" ht="51">
      <c r="A248" s="80" t="s">
        <v>674</v>
      </c>
      <c r="B248" s="81" t="s">
        <v>15</v>
      </c>
      <c r="C248" s="82" t="s">
        <v>157</v>
      </c>
      <c r="D248" s="83" t="s">
        <v>675</v>
      </c>
      <c r="E248" s="83" t="s">
        <v>209</v>
      </c>
      <c r="F248" s="81" t="s">
        <v>310</v>
      </c>
      <c r="G248" s="83" t="s">
        <v>311</v>
      </c>
      <c r="H248" s="81" t="s">
        <v>310</v>
      </c>
      <c r="I248" s="83" t="s">
        <v>311</v>
      </c>
      <c r="J248" s="82">
        <f>720+720</f>
        <v>1440</v>
      </c>
      <c r="K248" s="86">
        <v>45230</v>
      </c>
      <c r="L248" s="90">
        <v>45240</v>
      </c>
      <c r="M248" s="88" t="s">
        <v>673</v>
      </c>
    </row>
    <row r="249" spans="1:13" ht="51">
      <c r="A249" s="114" t="s">
        <v>676</v>
      </c>
      <c r="B249" s="81" t="s">
        <v>15</v>
      </c>
      <c r="C249" s="82" t="s">
        <v>157</v>
      </c>
      <c r="D249" s="113" t="s">
        <v>677</v>
      </c>
      <c r="E249" s="83" t="s">
        <v>209</v>
      </c>
      <c r="F249" s="81" t="s">
        <v>678</v>
      </c>
      <c r="G249" s="25" t="s">
        <v>679</v>
      </c>
      <c r="H249" s="81" t="s">
        <v>678</v>
      </c>
      <c r="I249" s="25" t="s">
        <v>679</v>
      </c>
      <c r="J249" s="115" t="s">
        <v>680</v>
      </c>
      <c r="K249" s="86">
        <v>45232</v>
      </c>
      <c r="L249" s="90">
        <v>45237</v>
      </c>
      <c r="M249" s="88" t="s">
        <v>673</v>
      </c>
    </row>
    <row r="250" spans="1:13" ht="51">
      <c r="A250" s="114" t="s">
        <v>473</v>
      </c>
      <c r="B250" s="81" t="s">
        <v>15</v>
      </c>
      <c r="C250" s="82" t="s">
        <v>157</v>
      </c>
      <c r="D250" s="113" t="s">
        <v>681</v>
      </c>
      <c r="E250" s="83" t="s">
        <v>209</v>
      </c>
      <c r="F250" s="81" t="s">
        <v>475</v>
      </c>
      <c r="G250" s="25" t="s">
        <v>476</v>
      </c>
      <c r="H250" s="81" t="s">
        <v>475</v>
      </c>
      <c r="I250" s="25" t="s">
        <v>476</v>
      </c>
      <c r="J250" s="115">
        <v>8120</v>
      </c>
      <c r="K250" s="86">
        <v>45232</v>
      </c>
      <c r="L250" s="90">
        <v>45251</v>
      </c>
      <c r="M250" s="88" t="s">
        <v>673</v>
      </c>
    </row>
    <row r="251" spans="1:13" ht="51">
      <c r="A251" s="45">
        <v>9671902206</v>
      </c>
      <c r="B251" s="81" t="s">
        <v>15</v>
      </c>
      <c r="C251" s="82" t="s">
        <v>157</v>
      </c>
      <c r="D251" s="83" t="s">
        <v>682</v>
      </c>
      <c r="E251" s="83" t="s">
        <v>159</v>
      </c>
      <c r="F251" s="81" t="s">
        <v>683</v>
      </c>
      <c r="G251" s="83" t="s">
        <v>684</v>
      </c>
      <c r="H251" s="81" t="s">
        <v>683</v>
      </c>
      <c r="I251" s="83" t="s">
        <v>684</v>
      </c>
      <c r="J251" s="82">
        <f>244.62+27.19</f>
        <v>271.81</v>
      </c>
      <c r="K251" s="86">
        <v>45239</v>
      </c>
      <c r="L251" s="90">
        <v>45244</v>
      </c>
      <c r="M251" s="88" t="s">
        <v>685</v>
      </c>
    </row>
    <row r="252" spans="1:13" ht="51">
      <c r="A252" s="45" t="s">
        <v>500</v>
      </c>
      <c r="B252" s="81" t="s">
        <v>15</v>
      </c>
      <c r="C252" s="82" t="s">
        <v>157</v>
      </c>
      <c r="D252" s="83" t="s">
        <v>682</v>
      </c>
      <c r="E252" s="83" t="s">
        <v>159</v>
      </c>
      <c r="F252" s="81" t="s">
        <v>683</v>
      </c>
      <c r="G252" s="83" t="s">
        <v>684</v>
      </c>
      <c r="H252" s="81" t="s">
        <v>683</v>
      </c>
      <c r="I252" s="83" t="s">
        <v>684</v>
      </c>
      <c r="J252" s="82">
        <v>125</v>
      </c>
      <c r="K252" s="86">
        <v>45239</v>
      </c>
      <c r="L252" s="90">
        <v>45244</v>
      </c>
      <c r="M252" s="88" t="s">
        <v>685</v>
      </c>
    </row>
    <row r="253" spans="1:13" ht="51">
      <c r="A253" s="45" t="s">
        <v>686</v>
      </c>
      <c r="B253" s="81" t="s">
        <v>15</v>
      </c>
      <c r="C253" s="82" t="s">
        <v>157</v>
      </c>
      <c r="D253" s="83" t="s">
        <v>682</v>
      </c>
      <c r="E253" s="83" t="s">
        <v>159</v>
      </c>
      <c r="F253" s="81" t="s">
        <v>683</v>
      </c>
      <c r="G253" s="83" t="s">
        <v>684</v>
      </c>
      <c r="H253" s="81" t="s">
        <v>683</v>
      </c>
      <c r="I253" s="83" t="s">
        <v>684</v>
      </c>
      <c r="J253" s="82">
        <f>108.72+27.2</f>
        <v>135.91999999999999</v>
      </c>
      <c r="K253" s="86">
        <v>45239</v>
      </c>
      <c r="L253" s="90">
        <v>45244</v>
      </c>
      <c r="M253" s="88" t="s">
        <v>685</v>
      </c>
    </row>
    <row r="254" spans="1:13" ht="76.5">
      <c r="A254" s="80" t="s">
        <v>687</v>
      </c>
      <c r="B254" s="81" t="s">
        <v>15</v>
      </c>
      <c r="C254" s="82" t="s">
        <v>157</v>
      </c>
      <c r="D254" s="83" t="s">
        <v>402</v>
      </c>
      <c r="E254" s="83" t="s">
        <v>180</v>
      </c>
      <c r="F254" s="81" t="s">
        <v>638</v>
      </c>
      <c r="G254" s="110" t="s">
        <v>639</v>
      </c>
      <c r="H254" s="81" t="s">
        <v>638</v>
      </c>
      <c r="I254" s="83" t="s">
        <v>639</v>
      </c>
      <c r="J254" s="82">
        <v>15763.6</v>
      </c>
      <c r="K254" s="86">
        <v>45145</v>
      </c>
      <c r="L254" s="86">
        <v>45230</v>
      </c>
      <c r="M254" s="88" t="s">
        <v>688</v>
      </c>
    </row>
    <row r="255" spans="1:13" ht="51">
      <c r="A255" s="80" t="s">
        <v>689</v>
      </c>
      <c r="B255" s="81" t="s">
        <v>15</v>
      </c>
      <c r="C255" s="82" t="s">
        <v>157</v>
      </c>
      <c r="D255" s="83" t="s">
        <v>690</v>
      </c>
      <c r="E255" s="83" t="s">
        <v>159</v>
      </c>
      <c r="F255" s="81" t="s">
        <v>165</v>
      </c>
      <c r="G255" s="110" t="s">
        <v>166</v>
      </c>
      <c r="H255" s="81" t="s">
        <v>165</v>
      </c>
      <c r="I255" s="83" t="s">
        <v>166</v>
      </c>
      <c r="J255" s="82">
        <v>1110</v>
      </c>
      <c r="K255" s="86">
        <v>45198</v>
      </c>
      <c r="L255" s="90">
        <v>45216</v>
      </c>
      <c r="M255" s="88" t="s">
        <v>691</v>
      </c>
    </row>
    <row r="256" spans="1:13" ht="51">
      <c r="A256" s="80" t="s">
        <v>692</v>
      </c>
      <c r="B256" s="81" t="s">
        <v>15</v>
      </c>
      <c r="C256" s="82" t="s">
        <v>157</v>
      </c>
      <c r="D256" s="83" t="s">
        <v>693</v>
      </c>
      <c r="E256" s="83" t="s">
        <v>159</v>
      </c>
      <c r="F256" s="81" t="s">
        <v>399</v>
      </c>
      <c r="G256" s="110" t="s">
        <v>273</v>
      </c>
      <c r="H256" s="81" t="s">
        <v>399</v>
      </c>
      <c r="I256" s="83" t="s">
        <v>273</v>
      </c>
      <c r="J256" s="82">
        <v>2840.6</v>
      </c>
      <c r="K256" s="86">
        <v>45176</v>
      </c>
      <c r="L256" s="86">
        <v>45259</v>
      </c>
      <c r="M256" s="43" t="s">
        <v>694</v>
      </c>
    </row>
    <row r="257" spans="1:14" ht="76.5">
      <c r="A257" s="80" t="s">
        <v>695</v>
      </c>
      <c r="B257" s="81" t="s">
        <v>15</v>
      </c>
      <c r="C257" s="82" t="s">
        <v>157</v>
      </c>
      <c r="D257" s="83" t="s">
        <v>696</v>
      </c>
      <c r="E257" s="83" t="s">
        <v>180</v>
      </c>
      <c r="F257" s="81" t="s">
        <v>697</v>
      </c>
      <c r="G257" s="83" t="s">
        <v>698</v>
      </c>
      <c r="H257" s="81" t="s">
        <v>697</v>
      </c>
      <c r="I257" s="83" t="s">
        <v>698</v>
      </c>
      <c r="J257" s="82">
        <v>28074.79</v>
      </c>
      <c r="K257" s="86">
        <v>45127</v>
      </c>
      <c r="L257" s="86">
        <v>45162</v>
      </c>
      <c r="M257" s="82" t="s">
        <v>699</v>
      </c>
    </row>
    <row r="258" spans="1:14" ht="51">
      <c r="A258" s="80" t="s">
        <v>700</v>
      </c>
      <c r="B258" s="81" t="s">
        <v>15</v>
      </c>
      <c r="C258" s="82" t="s">
        <v>157</v>
      </c>
      <c r="D258" s="83" t="s">
        <v>462</v>
      </c>
      <c r="E258" s="83" t="s">
        <v>209</v>
      </c>
      <c r="F258" s="81" t="s">
        <v>701</v>
      </c>
      <c r="G258" s="83" t="s">
        <v>702</v>
      </c>
      <c r="H258" s="81" t="s">
        <v>701</v>
      </c>
      <c r="I258" s="83" t="s">
        <v>702</v>
      </c>
      <c r="J258" s="82">
        <f>37325+37325</f>
        <v>74650</v>
      </c>
      <c r="K258" s="86">
        <v>45111</v>
      </c>
      <c r="L258" s="86">
        <v>45167</v>
      </c>
      <c r="M258" s="82" t="s">
        <v>703</v>
      </c>
    </row>
    <row r="259" spans="1:14">
      <c r="A259" s="122" t="s">
        <v>1691</v>
      </c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4"/>
    </row>
    <row r="260" spans="1:14" ht="99.75">
      <c r="A260" s="50" t="s">
        <v>0</v>
      </c>
      <c r="B260" s="50" t="s">
        <v>704</v>
      </c>
      <c r="C260" s="50" t="s">
        <v>705</v>
      </c>
      <c r="D260" s="50" t="s">
        <v>150</v>
      </c>
      <c r="E260" s="50" t="s">
        <v>706</v>
      </c>
      <c r="F260" s="51" t="s">
        <v>707</v>
      </c>
      <c r="G260" s="50" t="s">
        <v>708</v>
      </c>
      <c r="H260" s="51" t="s">
        <v>709</v>
      </c>
      <c r="I260" s="50" t="s">
        <v>710</v>
      </c>
      <c r="J260" s="52" t="s">
        <v>711</v>
      </c>
      <c r="K260" s="53" t="s">
        <v>153</v>
      </c>
      <c r="L260" s="53" t="s">
        <v>154</v>
      </c>
      <c r="M260" s="50" t="s">
        <v>712</v>
      </c>
      <c r="N260" s="53" t="s">
        <v>713</v>
      </c>
    </row>
    <row r="261" spans="1:14" ht="114.75">
      <c r="A261" s="10" t="s">
        <v>714</v>
      </c>
      <c r="B261" s="16" t="s">
        <v>15</v>
      </c>
      <c r="C261" s="10" t="s">
        <v>715</v>
      </c>
      <c r="D261" s="10" t="s">
        <v>716</v>
      </c>
      <c r="E261" s="10" t="s">
        <v>717</v>
      </c>
      <c r="F261" s="6" t="s">
        <v>718</v>
      </c>
      <c r="G261" s="10" t="s">
        <v>719</v>
      </c>
      <c r="H261" s="6" t="s">
        <v>718</v>
      </c>
      <c r="I261" s="10" t="s">
        <v>719</v>
      </c>
      <c r="J261" s="54">
        <v>89850</v>
      </c>
      <c r="K261" s="9">
        <v>45127</v>
      </c>
      <c r="L261" s="9">
        <v>45857</v>
      </c>
      <c r="M261" s="10">
        <v>771</v>
      </c>
      <c r="N261" s="9">
        <v>45125</v>
      </c>
    </row>
    <row r="262" spans="1:14" ht="102">
      <c r="A262" s="10" t="s">
        <v>720</v>
      </c>
      <c r="B262" s="16" t="s">
        <v>15</v>
      </c>
      <c r="C262" s="10" t="s">
        <v>715</v>
      </c>
      <c r="D262" s="10" t="s">
        <v>721</v>
      </c>
      <c r="E262" s="10" t="s">
        <v>722</v>
      </c>
      <c r="F262" s="10" t="s">
        <v>723</v>
      </c>
      <c r="G262" s="10" t="s">
        <v>724</v>
      </c>
      <c r="H262" s="6" t="s">
        <v>725</v>
      </c>
      <c r="I262" s="10" t="s">
        <v>726</v>
      </c>
      <c r="J262" s="54">
        <v>3564</v>
      </c>
      <c r="K262" s="9">
        <v>45128</v>
      </c>
      <c r="L262" s="9">
        <v>46223</v>
      </c>
      <c r="M262" s="10">
        <v>780</v>
      </c>
      <c r="N262" s="9">
        <v>45126</v>
      </c>
    </row>
    <row r="263" spans="1:14" ht="102">
      <c r="A263" s="10">
        <v>9722354454</v>
      </c>
      <c r="B263" s="16" t="s">
        <v>15</v>
      </c>
      <c r="C263" s="10" t="s">
        <v>715</v>
      </c>
      <c r="D263" s="10" t="s">
        <v>727</v>
      </c>
      <c r="E263" s="10" t="s">
        <v>722</v>
      </c>
      <c r="F263" s="10" t="s">
        <v>728</v>
      </c>
      <c r="G263" s="10" t="s">
        <v>729</v>
      </c>
      <c r="H263" s="6" t="s">
        <v>730</v>
      </c>
      <c r="I263" s="10" t="s">
        <v>731</v>
      </c>
      <c r="J263" s="54">
        <v>4140</v>
      </c>
      <c r="K263" s="9">
        <v>45128</v>
      </c>
      <c r="L263" s="9">
        <v>46223</v>
      </c>
      <c r="M263" s="10">
        <v>780</v>
      </c>
      <c r="N263" s="9">
        <v>45126</v>
      </c>
    </row>
    <row r="264" spans="1:14" ht="102">
      <c r="A264" s="10">
        <v>9722388064</v>
      </c>
      <c r="B264" s="16" t="s">
        <v>15</v>
      </c>
      <c r="C264" s="10" t="s">
        <v>715</v>
      </c>
      <c r="D264" s="10" t="s">
        <v>732</v>
      </c>
      <c r="E264" s="10" t="s">
        <v>722</v>
      </c>
      <c r="F264" s="10" t="s">
        <v>733</v>
      </c>
      <c r="G264" s="10" t="s">
        <v>734</v>
      </c>
      <c r="H264" s="6" t="s">
        <v>735</v>
      </c>
      <c r="I264" s="10" t="s">
        <v>736</v>
      </c>
      <c r="J264" s="54">
        <v>4175</v>
      </c>
      <c r="K264" s="9">
        <v>45128</v>
      </c>
      <c r="L264" s="9">
        <v>46223</v>
      </c>
      <c r="M264" s="10">
        <v>780</v>
      </c>
      <c r="N264" s="9">
        <v>45126</v>
      </c>
    </row>
    <row r="265" spans="1:14" ht="102">
      <c r="A265" s="55" t="s">
        <v>737</v>
      </c>
      <c r="B265" s="16" t="s">
        <v>15</v>
      </c>
      <c r="C265" s="10" t="s">
        <v>715</v>
      </c>
      <c r="D265" s="55" t="s">
        <v>738</v>
      </c>
      <c r="E265" s="10" t="s">
        <v>722</v>
      </c>
      <c r="F265" s="6" t="s">
        <v>739</v>
      </c>
      <c r="G265" s="10" t="s">
        <v>740</v>
      </c>
      <c r="H265" s="6" t="s">
        <v>739</v>
      </c>
      <c r="I265" s="10" t="s">
        <v>740</v>
      </c>
      <c r="J265" s="54">
        <v>3225</v>
      </c>
      <c r="K265" s="9">
        <v>45128</v>
      </c>
      <c r="L265" s="9">
        <v>46223</v>
      </c>
      <c r="M265" s="10">
        <v>780</v>
      </c>
      <c r="N265" s="9">
        <v>45126</v>
      </c>
    </row>
    <row r="266" spans="1:14" ht="102">
      <c r="A266" s="16" t="s">
        <v>741</v>
      </c>
      <c r="B266" s="16" t="s">
        <v>15</v>
      </c>
      <c r="C266" s="10" t="s">
        <v>715</v>
      </c>
      <c r="D266" s="16" t="s">
        <v>742</v>
      </c>
      <c r="E266" s="10" t="s">
        <v>722</v>
      </c>
      <c r="F266" s="6" t="s">
        <v>730</v>
      </c>
      <c r="G266" s="10" t="s">
        <v>731</v>
      </c>
      <c r="H266" s="6" t="s">
        <v>730</v>
      </c>
      <c r="I266" s="10" t="s">
        <v>731</v>
      </c>
      <c r="J266" s="54">
        <v>450</v>
      </c>
      <c r="K266" s="9">
        <v>45128</v>
      </c>
      <c r="L266" s="9">
        <v>46223</v>
      </c>
      <c r="M266" s="10">
        <v>780</v>
      </c>
      <c r="N266" s="9">
        <v>45126</v>
      </c>
    </row>
    <row r="267" spans="1:14" ht="102">
      <c r="A267" s="10">
        <v>9722550612</v>
      </c>
      <c r="B267" s="16" t="s">
        <v>15</v>
      </c>
      <c r="C267" s="10" t="s">
        <v>715</v>
      </c>
      <c r="D267" s="10" t="s">
        <v>743</v>
      </c>
      <c r="E267" s="10" t="s">
        <v>722</v>
      </c>
      <c r="F267" s="10" t="s">
        <v>744</v>
      </c>
      <c r="G267" s="10" t="s">
        <v>745</v>
      </c>
      <c r="H267" s="6" t="s">
        <v>746</v>
      </c>
      <c r="I267" s="10" t="s">
        <v>747</v>
      </c>
      <c r="J267" s="54">
        <v>1026</v>
      </c>
      <c r="K267" s="9">
        <v>45128</v>
      </c>
      <c r="L267" s="9">
        <v>46223</v>
      </c>
      <c r="M267" s="10">
        <v>780</v>
      </c>
      <c r="N267" s="9">
        <v>45126</v>
      </c>
    </row>
    <row r="268" spans="1:14" ht="102">
      <c r="A268" s="10" t="s">
        <v>748</v>
      </c>
      <c r="B268" s="16" t="s">
        <v>15</v>
      </c>
      <c r="C268" s="10" t="s">
        <v>715</v>
      </c>
      <c r="D268" s="10" t="s">
        <v>749</v>
      </c>
      <c r="E268" s="10" t="s">
        <v>722</v>
      </c>
      <c r="F268" s="6" t="s">
        <v>730</v>
      </c>
      <c r="G268" s="10" t="s">
        <v>731</v>
      </c>
      <c r="H268" s="6" t="s">
        <v>730</v>
      </c>
      <c r="I268" s="10" t="s">
        <v>731</v>
      </c>
      <c r="J268" s="54">
        <v>517.5</v>
      </c>
      <c r="K268" s="9">
        <v>45128</v>
      </c>
      <c r="L268" s="9">
        <v>46223</v>
      </c>
      <c r="M268" s="10">
        <v>780</v>
      </c>
      <c r="N268" s="9">
        <v>45126</v>
      </c>
    </row>
    <row r="269" spans="1:14" ht="102">
      <c r="A269" s="10" t="s">
        <v>750</v>
      </c>
      <c r="B269" s="16" t="s">
        <v>15</v>
      </c>
      <c r="C269" s="10" t="s">
        <v>715</v>
      </c>
      <c r="D269" s="10" t="s">
        <v>751</v>
      </c>
      <c r="E269" s="10" t="s">
        <v>722</v>
      </c>
      <c r="F269" s="10" t="s">
        <v>752</v>
      </c>
      <c r="G269" s="10" t="s">
        <v>753</v>
      </c>
      <c r="H269" s="6" t="s">
        <v>754</v>
      </c>
      <c r="I269" s="10" t="s">
        <v>755</v>
      </c>
      <c r="J269" s="54">
        <v>6480</v>
      </c>
      <c r="K269" s="9">
        <v>45128</v>
      </c>
      <c r="L269" s="9">
        <v>46223</v>
      </c>
      <c r="M269" s="10">
        <v>780</v>
      </c>
      <c r="N269" s="9">
        <v>45126</v>
      </c>
    </row>
    <row r="270" spans="1:14" ht="127.5">
      <c r="A270" s="10">
        <v>9916846833</v>
      </c>
      <c r="B270" s="16" t="s">
        <v>15</v>
      </c>
      <c r="C270" s="10" t="s">
        <v>715</v>
      </c>
      <c r="D270" s="10" t="s">
        <v>756</v>
      </c>
      <c r="E270" s="10" t="s">
        <v>757</v>
      </c>
      <c r="F270" s="6" t="s">
        <v>758</v>
      </c>
      <c r="G270" s="10" t="s">
        <v>759</v>
      </c>
      <c r="H270" s="6" t="s">
        <v>760</v>
      </c>
      <c r="I270" s="10" t="s">
        <v>759</v>
      </c>
      <c r="J270" s="54">
        <v>35290880.75</v>
      </c>
      <c r="K270" s="10" t="s">
        <v>761</v>
      </c>
      <c r="L270" s="10" t="s">
        <v>762</v>
      </c>
      <c r="M270" s="10">
        <v>1218</v>
      </c>
      <c r="N270" s="9">
        <v>45279</v>
      </c>
    </row>
    <row r="271" spans="1:14" ht="114.75">
      <c r="A271" s="10" t="s">
        <v>763</v>
      </c>
      <c r="B271" s="16" t="s">
        <v>15</v>
      </c>
      <c r="C271" s="10" t="s">
        <v>715</v>
      </c>
      <c r="D271" s="10" t="s">
        <v>764</v>
      </c>
      <c r="E271" s="10" t="s">
        <v>765</v>
      </c>
      <c r="F271" s="6" t="s">
        <v>766</v>
      </c>
      <c r="G271" s="10" t="s">
        <v>767</v>
      </c>
      <c r="H271" s="6" t="s">
        <v>766</v>
      </c>
      <c r="I271" s="10" t="s">
        <v>767</v>
      </c>
      <c r="J271" s="56">
        <v>2560</v>
      </c>
      <c r="K271" s="9">
        <v>45104</v>
      </c>
      <c r="L271" s="57" t="s">
        <v>768</v>
      </c>
      <c r="M271" s="10">
        <v>731</v>
      </c>
      <c r="N271" s="9">
        <v>45114</v>
      </c>
    </row>
    <row r="272" spans="1:14" ht="114.75">
      <c r="A272" s="9" t="s">
        <v>769</v>
      </c>
      <c r="B272" s="16" t="s">
        <v>15</v>
      </c>
      <c r="C272" s="10" t="s">
        <v>715</v>
      </c>
      <c r="D272" s="9" t="s">
        <v>770</v>
      </c>
      <c r="E272" s="10" t="s">
        <v>765</v>
      </c>
      <c r="F272" s="10" t="s">
        <v>771</v>
      </c>
      <c r="G272" s="10" t="s">
        <v>772</v>
      </c>
      <c r="H272" s="6" t="s">
        <v>773</v>
      </c>
      <c r="I272" s="10" t="s">
        <v>774</v>
      </c>
      <c r="J272" s="56">
        <v>2000</v>
      </c>
      <c r="K272" s="9">
        <v>45078</v>
      </c>
      <c r="L272" s="9">
        <v>46172</v>
      </c>
      <c r="M272" s="10">
        <v>731</v>
      </c>
      <c r="N272" s="9">
        <v>45114</v>
      </c>
    </row>
    <row r="273" spans="1:14" ht="114.75">
      <c r="A273" s="9" t="s">
        <v>775</v>
      </c>
      <c r="B273" s="16" t="s">
        <v>15</v>
      </c>
      <c r="C273" s="10" t="s">
        <v>715</v>
      </c>
      <c r="D273" s="9" t="s">
        <v>776</v>
      </c>
      <c r="E273" s="10" t="s">
        <v>765</v>
      </c>
      <c r="F273" s="10" t="s">
        <v>771</v>
      </c>
      <c r="G273" s="10" t="s">
        <v>772</v>
      </c>
      <c r="H273" s="6" t="s">
        <v>773</v>
      </c>
      <c r="I273" s="10" t="s">
        <v>774</v>
      </c>
      <c r="J273" s="56">
        <v>500</v>
      </c>
      <c r="K273" s="9">
        <v>45078</v>
      </c>
      <c r="L273" s="9">
        <v>46172</v>
      </c>
      <c r="M273" s="10">
        <v>731</v>
      </c>
      <c r="N273" s="9">
        <v>45114</v>
      </c>
    </row>
    <row r="274" spans="1:14" ht="114.75">
      <c r="A274" s="9" t="s">
        <v>777</v>
      </c>
      <c r="B274" s="16" t="s">
        <v>15</v>
      </c>
      <c r="C274" s="10" t="s">
        <v>715</v>
      </c>
      <c r="D274" s="9" t="s">
        <v>778</v>
      </c>
      <c r="E274" s="10" t="s">
        <v>765</v>
      </c>
      <c r="F274" s="10" t="s">
        <v>771</v>
      </c>
      <c r="G274" s="10" t="s">
        <v>772</v>
      </c>
      <c r="H274" s="6" t="s">
        <v>773</v>
      </c>
      <c r="I274" s="10" t="s">
        <v>774</v>
      </c>
      <c r="J274" s="56">
        <v>3000</v>
      </c>
      <c r="K274" s="9">
        <v>45078</v>
      </c>
      <c r="L274" s="9">
        <v>46172</v>
      </c>
      <c r="M274" s="10">
        <v>731</v>
      </c>
      <c r="N274" s="9">
        <v>45114</v>
      </c>
    </row>
    <row r="275" spans="1:14" ht="114.75">
      <c r="A275" s="9" t="s">
        <v>779</v>
      </c>
      <c r="B275" s="16" t="s">
        <v>15</v>
      </c>
      <c r="C275" s="10" t="s">
        <v>715</v>
      </c>
      <c r="D275" s="9" t="s">
        <v>780</v>
      </c>
      <c r="E275" s="10" t="s">
        <v>765</v>
      </c>
      <c r="F275" s="10" t="s">
        <v>771</v>
      </c>
      <c r="G275" s="10" t="s">
        <v>772</v>
      </c>
      <c r="H275" s="6" t="s">
        <v>773</v>
      </c>
      <c r="I275" s="10" t="s">
        <v>774</v>
      </c>
      <c r="J275" s="56">
        <v>10000</v>
      </c>
      <c r="K275" s="9">
        <v>45078</v>
      </c>
      <c r="L275" s="9">
        <v>46172</v>
      </c>
      <c r="M275" s="10">
        <v>731</v>
      </c>
      <c r="N275" s="9">
        <v>45114</v>
      </c>
    </row>
    <row r="276" spans="1:14" ht="114.75">
      <c r="A276" s="9" t="s">
        <v>781</v>
      </c>
      <c r="B276" s="16" t="s">
        <v>15</v>
      </c>
      <c r="C276" s="10" t="s">
        <v>715</v>
      </c>
      <c r="D276" s="9" t="s">
        <v>782</v>
      </c>
      <c r="E276" s="10" t="s">
        <v>765</v>
      </c>
      <c r="F276" s="10" t="s">
        <v>771</v>
      </c>
      <c r="G276" s="10" t="s">
        <v>772</v>
      </c>
      <c r="H276" s="6" t="s">
        <v>773</v>
      </c>
      <c r="I276" s="10" t="s">
        <v>774</v>
      </c>
      <c r="J276" s="56">
        <v>100</v>
      </c>
      <c r="K276" s="9">
        <v>45078</v>
      </c>
      <c r="L276" s="9">
        <v>46172</v>
      </c>
      <c r="M276" s="10">
        <v>731</v>
      </c>
      <c r="N276" s="9">
        <v>45114</v>
      </c>
    </row>
    <row r="277" spans="1:14" ht="114.75">
      <c r="A277" s="9" t="s">
        <v>783</v>
      </c>
      <c r="B277" s="16" t="s">
        <v>15</v>
      </c>
      <c r="C277" s="10" t="s">
        <v>715</v>
      </c>
      <c r="D277" s="9" t="s">
        <v>784</v>
      </c>
      <c r="E277" s="10" t="s">
        <v>765</v>
      </c>
      <c r="F277" s="10" t="s">
        <v>771</v>
      </c>
      <c r="G277" s="10" t="s">
        <v>772</v>
      </c>
      <c r="H277" s="6" t="s">
        <v>773</v>
      </c>
      <c r="I277" s="10" t="s">
        <v>774</v>
      </c>
      <c r="J277" s="56">
        <v>3000</v>
      </c>
      <c r="K277" s="9">
        <v>45078</v>
      </c>
      <c r="L277" s="9">
        <v>46172</v>
      </c>
      <c r="M277" s="10">
        <v>731</v>
      </c>
      <c r="N277" s="9">
        <v>45114</v>
      </c>
    </row>
    <row r="278" spans="1:14" ht="114.75">
      <c r="A278" s="9" t="s">
        <v>785</v>
      </c>
      <c r="B278" s="16" t="s">
        <v>15</v>
      </c>
      <c r="C278" s="10" t="s">
        <v>715</v>
      </c>
      <c r="D278" s="9" t="s">
        <v>786</v>
      </c>
      <c r="E278" s="10" t="s">
        <v>765</v>
      </c>
      <c r="F278" s="10" t="s">
        <v>771</v>
      </c>
      <c r="G278" s="10" t="s">
        <v>772</v>
      </c>
      <c r="H278" s="6" t="s">
        <v>787</v>
      </c>
      <c r="I278" s="10" t="s">
        <v>788</v>
      </c>
      <c r="J278" s="56">
        <v>6000</v>
      </c>
      <c r="K278" s="9">
        <v>45078</v>
      </c>
      <c r="L278" s="9">
        <v>46172</v>
      </c>
      <c r="M278" s="10">
        <v>731</v>
      </c>
      <c r="N278" s="9">
        <v>45114</v>
      </c>
    </row>
    <row r="279" spans="1:14" ht="114.75">
      <c r="A279" s="9" t="s">
        <v>789</v>
      </c>
      <c r="B279" s="16" t="s">
        <v>15</v>
      </c>
      <c r="C279" s="10" t="s">
        <v>715</v>
      </c>
      <c r="D279" s="9" t="s">
        <v>790</v>
      </c>
      <c r="E279" s="10" t="s">
        <v>765</v>
      </c>
      <c r="F279" s="10" t="s">
        <v>771</v>
      </c>
      <c r="G279" s="10" t="s">
        <v>772</v>
      </c>
      <c r="H279" s="6" t="s">
        <v>773</v>
      </c>
      <c r="I279" s="10" t="s">
        <v>774</v>
      </c>
      <c r="J279" s="56">
        <v>1500</v>
      </c>
      <c r="K279" s="9">
        <v>45078</v>
      </c>
      <c r="L279" s="9">
        <v>46172</v>
      </c>
      <c r="M279" s="10">
        <v>731</v>
      </c>
      <c r="N279" s="9">
        <v>45114</v>
      </c>
    </row>
    <row r="280" spans="1:14" ht="114.75">
      <c r="A280" s="9" t="s">
        <v>791</v>
      </c>
      <c r="B280" s="16" t="s">
        <v>15</v>
      </c>
      <c r="C280" s="10" t="s">
        <v>715</v>
      </c>
      <c r="D280" s="9" t="s">
        <v>792</v>
      </c>
      <c r="E280" s="10" t="s">
        <v>765</v>
      </c>
      <c r="F280" s="10" t="s">
        <v>771</v>
      </c>
      <c r="G280" s="10" t="s">
        <v>772</v>
      </c>
      <c r="H280" s="6" t="s">
        <v>787</v>
      </c>
      <c r="I280" s="10" t="s">
        <v>788</v>
      </c>
      <c r="J280" s="56">
        <v>200</v>
      </c>
      <c r="K280" s="9">
        <v>45078</v>
      </c>
      <c r="L280" s="9">
        <v>46172</v>
      </c>
      <c r="M280" s="10">
        <v>731</v>
      </c>
      <c r="N280" s="9">
        <v>45114</v>
      </c>
    </row>
    <row r="281" spans="1:14" ht="114.75">
      <c r="A281" s="9" t="s">
        <v>793</v>
      </c>
      <c r="B281" s="16" t="s">
        <v>15</v>
      </c>
      <c r="C281" s="10" t="s">
        <v>715</v>
      </c>
      <c r="D281" s="9" t="s">
        <v>794</v>
      </c>
      <c r="E281" s="10" t="s">
        <v>765</v>
      </c>
      <c r="F281" s="10" t="s">
        <v>771</v>
      </c>
      <c r="G281" s="10" t="s">
        <v>772</v>
      </c>
      <c r="H281" s="6" t="s">
        <v>773</v>
      </c>
      <c r="I281" s="10" t="s">
        <v>774</v>
      </c>
      <c r="J281" s="56">
        <v>200</v>
      </c>
      <c r="K281" s="9">
        <v>45078</v>
      </c>
      <c r="L281" s="9">
        <v>46172</v>
      </c>
      <c r="M281" s="10">
        <v>731</v>
      </c>
      <c r="N281" s="9">
        <v>45114</v>
      </c>
    </row>
    <row r="282" spans="1:14" ht="114.75">
      <c r="A282" s="9" t="s">
        <v>795</v>
      </c>
      <c r="B282" s="16" t="s">
        <v>15</v>
      </c>
      <c r="C282" s="10" t="s">
        <v>715</v>
      </c>
      <c r="D282" s="9" t="s">
        <v>796</v>
      </c>
      <c r="E282" s="10" t="s">
        <v>765</v>
      </c>
      <c r="F282" s="10" t="s">
        <v>771</v>
      </c>
      <c r="G282" s="10" t="s">
        <v>772</v>
      </c>
      <c r="H282" s="6" t="s">
        <v>773</v>
      </c>
      <c r="I282" s="10" t="s">
        <v>774</v>
      </c>
      <c r="J282" s="56">
        <v>1000</v>
      </c>
      <c r="K282" s="9">
        <v>45078</v>
      </c>
      <c r="L282" s="9">
        <v>46172</v>
      </c>
      <c r="M282" s="10">
        <v>731</v>
      </c>
      <c r="N282" s="9">
        <v>45114</v>
      </c>
    </row>
    <row r="283" spans="1:14" ht="114.75">
      <c r="A283" s="10" t="s">
        <v>797</v>
      </c>
      <c r="B283" s="16" t="s">
        <v>15</v>
      </c>
      <c r="C283" s="10" t="s">
        <v>715</v>
      </c>
      <c r="D283" s="10" t="s">
        <v>798</v>
      </c>
      <c r="E283" s="10" t="s">
        <v>765</v>
      </c>
      <c r="F283" s="6" t="s">
        <v>799</v>
      </c>
      <c r="G283" s="10" t="s">
        <v>800</v>
      </c>
      <c r="H283" s="6" t="s">
        <v>799</v>
      </c>
      <c r="I283" s="10" t="s">
        <v>800</v>
      </c>
      <c r="J283" s="56">
        <v>32396.67</v>
      </c>
      <c r="K283" s="9">
        <v>45078</v>
      </c>
      <c r="L283" s="9">
        <v>45351</v>
      </c>
      <c r="M283" s="10">
        <v>885</v>
      </c>
      <c r="N283" s="9">
        <v>45170</v>
      </c>
    </row>
    <row r="284" spans="1:14" ht="114.75">
      <c r="A284" s="10" t="s">
        <v>801</v>
      </c>
      <c r="B284" s="16" t="s">
        <v>15</v>
      </c>
      <c r="C284" s="10" t="s">
        <v>715</v>
      </c>
      <c r="D284" s="10" t="s">
        <v>802</v>
      </c>
      <c r="E284" s="10" t="s">
        <v>765</v>
      </c>
      <c r="F284" s="6" t="s">
        <v>799</v>
      </c>
      <c r="G284" s="10" t="s">
        <v>800</v>
      </c>
      <c r="H284" s="6" t="s">
        <v>799</v>
      </c>
      <c r="I284" s="10" t="s">
        <v>800</v>
      </c>
      <c r="J284" s="56">
        <v>9377.5</v>
      </c>
      <c r="K284" s="9">
        <v>45078</v>
      </c>
      <c r="L284" s="9">
        <v>45351</v>
      </c>
      <c r="M284" s="10">
        <v>885</v>
      </c>
      <c r="N284" s="9">
        <v>45170</v>
      </c>
    </row>
    <row r="285" spans="1:14" ht="114.75">
      <c r="A285" s="10" t="s">
        <v>803</v>
      </c>
      <c r="B285" s="16" t="s">
        <v>15</v>
      </c>
      <c r="C285" s="10" t="s">
        <v>715</v>
      </c>
      <c r="D285" s="10" t="s">
        <v>804</v>
      </c>
      <c r="E285" s="10" t="s">
        <v>765</v>
      </c>
      <c r="F285" s="18" t="s">
        <v>805</v>
      </c>
      <c r="G285" s="10" t="s">
        <v>806</v>
      </c>
      <c r="H285" s="18" t="s">
        <v>805</v>
      </c>
      <c r="I285" s="10" t="s">
        <v>806</v>
      </c>
      <c r="J285" s="56">
        <v>25246.75</v>
      </c>
      <c r="K285" s="9">
        <v>45077</v>
      </c>
      <c r="L285" s="9">
        <v>45291</v>
      </c>
      <c r="M285" s="10">
        <v>885</v>
      </c>
      <c r="N285" s="9">
        <v>45170</v>
      </c>
    </row>
    <row r="286" spans="1:14" ht="114.75">
      <c r="A286" s="22" t="s">
        <v>807</v>
      </c>
      <c r="B286" s="16" t="s">
        <v>15</v>
      </c>
      <c r="C286" s="10" t="s">
        <v>715</v>
      </c>
      <c r="D286" s="22" t="s">
        <v>808</v>
      </c>
      <c r="E286" s="10" t="s">
        <v>765</v>
      </c>
      <c r="F286" s="6" t="s">
        <v>809</v>
      </c>
      <c r="G286" s="10" t="s">
        <v>810</v>
      </c>
      <c r="H286" s="6" t="s">
        <v>809</v>
      </c>
      <c r="I286" s="10" t="s">
        <v>810</v>
      </c>
      <c r="J286" s="56">
        <v>3090.6</v>
      </c>
      <c r="K286" s="9">
        <v>45017</v>
      </c>
      <c r="L286" s="9">
        <v>45291</v>
      </c>
      <c r="M286" s="10">
        <v>885</v>
      </c>
      <c r="N286" s="9">
        <v>45170</v>
      </c>
    </row>
    <row r="287" spans="1:14" ht="114.75">
      <c r="A287" s="10" t="s">
        <v>811</v>
      </c>
      <c r="B287" s="16" t="s">
        <v>15</v>
      </c>
      <c r="C287" s="10" t="s">
        <v>715</v>
      </c>
      <c r="D287" s="10" t="s">
        <v>812</v>
      </c>
      <c r="E287" s="10" t="s">
        <v>765</v>
      </c>
      <c r="F287" s="10" t="s">
        <v>813</v>
      </c>
      <c r="G287" s="10" t="s">
        <v>814</v>
      </c>
      <c r="H287" s="6" t="s">
        <v>813</v>
      </c>
      <c r="I287" s="10" t="s">
        <v>814</v>
      </c>
      <c r="J287" s="56">
        <v>87187.5</v>
      </c>
      <c r="K287" s="9">
        <v>45078</v>
      </c>
      <c r="L287" s="9">
        <v>45351</v>
      </c>
      <c r="M287" s="10">
        <v>885</v>
      </c>
      <c r="N287" s="9">
        <v>45170</v>
      </c>
    </row>
    <row r="288" spans="1:14" ht="114.75">
      <c r="A288" s="10" t="s">
        <v>815</v>
      </c>
      <c r="B288" s="16" t="s">
        <v>15</v>
      </c>
      <c r="C288" s="10" t="s">
        <v>715</v>
      </c>
      <c r="D288" s="10" t="s">
        <v>816</v>
      </c>
      <c r="E288" s="10" t="s">
        <v>765</v>
      </c>
      <c r="F288" s="6" t="s">
        <v>817</v>
      </c>
      <c r="G288" s="10" t="s">
        <v>818</v>
      </c>
      <c r="H288" s="6" t="s">
        <v>817</v>
      </c>
      <c r="I288" s="10" t="s">
        <v>819</v>
      </c>
      <c r="J288" s="56">
        <v>21500</v>
      </c>
      <c r="K288" s="9">
        <v>45000</v>
      </c>
      <c r="L288" s="9">
        <v>45365</v>
      </c>
      <c r="M288" s="10">
        <v>885</v>
      </c>
      <c r="N288" s="9">
        <v>45170</v>
      </c>
    </row>
    <row r="289" spans="1:14" ht="114.75">
      <c r="A289" s="10" t="s">
        <v>820</v>
      </c>
      <c r="B289" s="16" t="s">
        <v>15</v>
      </c>
      <c r="C289" s="10" t="s">
        <v>715</v>
      </c>
      <c r="D289" s="10" t="s">
        <v>821</v>
      </c>
      <c r="E289" s="10" t="s">
        <v>765</v>
      </c>
      <c r="F289" s="18" t="s">
        <v>399</v>
      </c>
      <c r="G289" s="10" t="s">
        <v>400</v>
      </c>
      <c r="H289" s="18" t="s">
        <v>399</v>
      </c>
      <c r="I289" s="10" t="s">
        <v>400</v>
      </c>
      <c r="J289" s="56">
        <v>55000</v>
      </c>
      <c r="K289" s="9">
        <v>45166</v>
      </c>
      <c r="L289" s="9">
        <v>45656</v>
      </c>
      <c r="M289" s="10">
        <v>885</v>
      </c>
      <c r="N289" s="9">
        <v>45170</v>
      </c>
    </row>
    <row r="290" spans="1:14" ht="114.75">
      <c r="A290" s="10" t="s">
        <v>822</v>
      </c>
      <c r="B290" s="16" t="s">
        <v>15</v>
      </c>
      <c r="C290" s="10" t="s">
        <v>715</v>
      </c>
      <c r="D290" s="10" t="s">
        <v>823</v>
      </c>
      <c r="E290" s="10" t="s">
        <v>765</v>
      </c>
      <c r="F290" s="6" t="s">
        <v>824</v>
      </c>
      <c r="G290" s="10" t="s">
        <v>825</v>
      </c>
      <c r="H290" s="6" t="s">
        <v>824</v>
      </c>
      <c r="I290" s="10" t="s">
        <v>825</v>
      </c>
      <c r="J290" s="56">
        <v>521109.84</v>
      </c>
      <c r="K290" s="9">
        <v>45108</v>
      </c>
      <c r="L290" s="9">
        <v>45350</v>
      </c>
      <c r="M290" s="10">
        <v>885</v>
      </c>
      <c r="N290" s="9">
        <v>45170</v>
      </c>
    </row>
    <row r="291" spans="1:14" ht="89.25">
      <c r="A291" s="10" t="s">
        <v>826</v>
      </c>
      <c r="B291" s="16" t="s">
        <v>15</v>
      </c>
      <c r="C291" s="10" t="s">
        <v>715</v>
      </c>
      <c r="D291" s="10" t="s">
        <v>827</v>
      </c>
      <c r="E291" s="10" t="s">
        <v>828</v>
      </c>
      <c r="F291" s="6" t="s">
        <v>829</v>
      </c>
      <c r="G291" s="10" t="s">
        <v>830</v>
      </c>
      <c r="H291" s="6" t="s">
        <v>829</v>
      </c>
      <c r="I291" s="10" t="s">
        <v>830</v>
      </c>
      <c r="J291" s="58">
        <v>250000</v>
      </c>
      <c r="K291" s="9" t="s">
        <v>831</v>
      </c>
      <c r="L291" s="9" t="s">
        <v>832</v>
      </c>
      <c r="M291" s="10">
        <v>920</v>
      </c>
      <c r="N291" s="9">
        <v>45183</v>
      </c>
    </row>
    <row r="292" spans="1:14" ht="114.75">
      <c r="A292" s="10" t="s">
        <v>833</v>
      </c>
      <c r="B292" s="16" t="s">
        <v>15</v>
      </c>
      <c r="C292" s="10" t="s">
        <v>715</v>
      </c>
      <c r="D292" s="10" t="s">
        <v>834</v>
      </c>
      <c r="E292" s="10" t="s">
        <v>765</v>
      </c>
      <c r="F292" s="6" t="s">
        <v>835</v>
      </c>
      <c r="G292" s="59" t="s">
        <v>836</v>
      </c>
      <c r="H292" s="6" t="s">
        <v>835</v>
      </c>
      <c r="I292" s="59" t="s">
        <v>836</v>
      </c>
      <c r="J292" s="56">
        <v>11900</v>
      </c>
      <c r="K292" s="9">
        <v>45166</v>
      </c>
      <c r="L292" s="9">
        <v>45896</v>
      </c>
      <c r="M292" s="10">
        <v>920</v>
      </c>
      <c r="N292" s="9">
        <v>45183</v>
      </c>
    </row>
    <row r="293" spans="1:14" ht="114.75">
      <c r="A293" s="10" t="s">
        <v>837</v>
      </c>
      <c r="B293" s="16" t="s">
        <v>15</v>
      </c>
      <c r="C293" s="10" t="s">
        <v>715</v>
      </c>
      <c r="D293" s="10" t="s">
        <v>838</v>
      </c>
      <c r="E293" s="10" t="s">
        <v>765</v>
      </c>
      <c r="F293" s="6" t="s">
        <v>839</v>
      </c>
      <c r="G293" s="10" t="s">
        <v>840</v>
      </c>
      <c r="H293" s="6" t="s">
        <v>839</v>
      </c>
      <c r="I293" s="10" t="s">
        <v>840</v>
      </c>
      <c r="J293" s="56">
        <v>36000</v>
      </c>
      <c r="K293" s="9">
        <v>45108</v>
      </c>
      <c r="L293" s="9">
        <v>45473</v>
      </c>
      <c r="M293" s="10">
        <v>920</v>
      </c>
      <c r="N293" s="9">
        <v>45183</v>
      </c>
    </row>
    <row r="294" spans="1:14" ht="114.75">
      <c r="A294" s="10" t="s">
        <v>841</v>
      </c>
      <c r="B294" s="16" t="s">
        <v>15</v>
      </c>
      <c r="C294" s="10" t="s">
        <v>715</v>
      </c>
      <c r="D294" s="10" t="s">
        <v>842</v>
      </c>
      <c r="E294" s="60" t="s">
        <v>765</v>
      </c>
      <c r="F294" s="16" t="s">
        <v>843</v>
      </c>
      <c r="G294" s="10" t="s">
        <v>844</v>
      </c>
      <c r="H294" s="18" t="s">
        <v>843</v>
      </c>
      <c r="I294" s="10" t="s">
        <v>844</v>
      </c>
      <c r="J294" s="56">
        <v>35600</v>
      </c>
      <c r="K294" s="9">
        <v>45108</v>
      </c>
      <c r="L294" s="9">
        <v>45473</v>
      </c>
      <c r="M294" s="10">
        <v>920</v>
      </c>
      <c r="N294" s="9">
        <v>45183</v>
      </c>
    </row>
    <row r="295" spans="1:14" ht="114.75">
      <c r="A295" s="10" t="s">
        <v>845</v>
      </c>
      <c r="B295" s="16" t="s">
        <v>15</v>
      </c>
      <c r="C295" s="10" t="s">
        <v>715</v>
      </c>
      <c r="D295" s="10" t="s">
        <v>846</v>
      </c>
      <c r="E295" s="60" t="s">
        <v>765</v>
      </c>
      <c r="F295" s="6" t="s">
        <v>847</v>
      </c>
      <c r="G295" s="10" t="s">
        <v>848</v>
      </c>
      <c r="H295" s="6" t="s">
        <v>847</v>
      </c>
      <c r="I295" s="10" t="s">
        <v>848</v>
      </c>
      <c r="J295" s="56">
        <v>56700</v>
      </c>
      <c r="K295" s="9">
        <v>45108</v>
      </c>
      <c r="L295" s="9">
        <v>45382</v>
      </c>
      <c r="M295" s="10">
        <v>920</v>
      </c>
      <c r="N295" s="9">
        <v>45183</v>
      </c>
    </row>
    <row r="296" spans="1:14" ht="114.75">
      <c r="A296" s="10" t="s">
        <v>849</v>
      </c>
      <c r="B296" s="16" t="s">
        <v>15</v>
      </c>
      <c r="C296" s="10" t="s">
        <v>715</v>
      </c>
      <c r="D296" s="10" t="s">
        <v>850</v>
      </c>
      <c r="E296" s="60" t="s">
        <v>765</v>
      </c>
      <c r="F296" s="61" t="s">
        <v>851</v>
      </c>
      <c r="G296" s="10" t="s">
        <v>852</v>
      </c>
      <c r="H296" s="61" t="s">
        <v>851</v>
      </c>
      <c r="I296" s="10" t="s">
        <v>852</v>
      </c>
      <c r="J296" s="56">
        <v>2437.5</v>
      </c>
      <c r="K296" s="9">
        <v>45108</v>
      </c>
      <c r="L296" s="9">
        <v>45382</v>
      </c>
      <c r="M296" s="10">
        <v>920</v>
      </c>
      <c r="N296" s="9">
        <v>45183</v>
      </c>
    </row>
    <row r="297" spans="1:14" ht="114.75">
      <c r="A297" s="10" t="s">
        <v>853</v>
      </c>
      <c r="B297" s="16" t="s">
        <v>15</v>
      </c>
      <c r="C297" s="10" t="s">
        <v>715</v>
      </c>
      <c r="D297" s="10" t="s">
        <v>854</v>
      </c>
      <c r="E297" s="60" t="s">
        <v>765</v>
      </c>
      <c r="F297" s="61" t="s">
        <v>851</v>
      </c>
      <c r="G297" s="10" t="s">
        <v>852</v>
      </c>
      <c r="H297" s="61" t="s">
        <v>851</v>
      </c>
      <c r="I297" s="10" t="s">
        <v>852</v>
      </c>
      <c r="J297" s="56">
        <v>60562.5</v>
      </c>
      <c r="K297" s="9">
        <v>45108</v>
      </c>
      <c r="L297" s="9">
        <v>45382</v>
      </c>
      <c r="M297" s="10">
        <v>920</v>
      </c>
      <c r="N297" s="9">
        <v>45183</v>
      </c>
    </row>
    <row r="298" spans="1:14" ht="114.75">
      <c r="A298" s="10" t="s">
        <v>855</v>
      </c>
      <c r="B298" s="16" t="s">
        <v>15</v>
      </c>
      <c r="C298" s="10" t="s">
        <v>715</v>
      </c>
      <c r="D298" s="10" t="s">
        <v>856</v>
      </c>
      <c r="E298" s="60" t="s">
        <v>765</v>
      </c>
      <c r="F298" s="6" t="s">
        <v>847</v>
      </c>
      <c r="G298" s="10" t="s">
        <v>848</v>
      </c>
      <c r="H298" s="6" t="s">
        <v>847</v>
      </c>
      <c r="I298" s="10" t="s">
        <v>848</v>
      </c>
      <c r="J298" s="56">
        <v>10218.75</v>
      </c>
      <c r="K298" s="9">
        <v>45108</v>
      </c>
      <c r="L298" s="9">
        <v>45382</v>
      </c>
      <c r="M298" s="10">
        <v>920</v>
      </c>
      <c r="N298" s="9">
        <v>45183</v>
      </c>
    </row>
    <row r="299" spans="1:14" ht="114.75">
      <c r="A299" s="10" t="s">
        <v>857</v>
      </c>
      <c r="B299" s="16" t="s">
        <v>15</v>
      </c>
      <c r="C299" s="10" t="s">
        <v>715</v>
      </c>
      <c r="D299" s="10" t="s">
        <v>858</v>
      </c>
      <c r="E299" s="60" t="s">
        <v>765</v>
      </c>
      <c r="F299" s="61" t="s">
        <v>851</v>
      </c>
      <c r="G299" s="10" t="s">
        <v>852</v>
      </c>
      <c r="H299" s="61" t="s">
        <v>851</v>
      </c>
      <c r="I299" s="10" t="s">
        <v>852</v>
      </c>
      <c r="J299" s="56">
        <v>8437.5</v>
      </c>
      <c r="K299" s="9">
        <v>45108</v>
      </c>
      <c r="L299" s="9">
        <v>45382</v>
      </c>
      <c r="M299" s="10">
        <v>920</v>
      </c>
      <c r="N299" s="9">
        <v>45183</v>
      </c>
    </row>
    <row r="300" spans="1:14" ht="114.75">
      <c r="A300" s="10" t="s">
        <v>859</v>
      </c>
      <c r="B300" s="16" t="s">
        <v>15</v>
      </c>
      <c r="C300" s="10" t="s">
        <v>715</v>
      </c>
      <c r="D300" s="10" t="s">
        <v>860</v>
      </c>
      <c r="E300" s="60" t="s">
        <v>765</v>
      </c>
      <c r="F300" s="61" t="s">
        <v>851</v>
      </c>
      <c r="G300" s="10" t="s">
        <v>852</v>
      </c>
      <c r="H300" s="61" t="s">
        <v>851</v>
      </c>
      <c r="I300" s="10" t="s">
        <v>852</v>
      </c>
      <c r="J300" s="56">
        <v>5250</v>
      </c>
      <c r="K300" s="9">
        <v>45108</v>
      </c>
      <c r="L300" s="9">
        <v>45382</v>
      </c>
      <c r="M300" s="10">
        <v>920</v>
      </c>
      <c r="N300" s="9">
        <v>45183</v>
      </c>
    </row>
    <row r="301" spans="1:14" ht="114.75">
      <c r="A301" s="10" t="s">
        <v>861</v>
      </c>
      <c r="B301" s="16" t="s">
        <v>15</v>
      </c>
      <c r="C301" s="10" t="s">
        <v>715</v>
      </c>
      <c r="D301" s="10" t="s">
        <v>862</v>
      </c>
      <c r="E301" s="60" t="s">
        <v>765</v>
      </c>
      <c r="F301" s="6" t="s">
        <v>847</v>
      </c>
      <c r="G301" s="10" t="s">
        <v>848</v>
      </c>
      <c r="H301" s="6" t="s">
        <v>847</v>
      </c>
      <c r="I301" s="10" t="s">
        <v>848</v>
      </c>
      <c r="J301" s="56">
        <v>15750</v>
      </c>
      <c r="K301" s="9">
        <v>45108</v>
      </c>
      <c r="L301" s="9">
        <v>45382</v>
      </c>
      <c r="M301" s="10">
        <v>920</v>
      </c>
      <c r="N301" s="9">
        <v>45183</v>
      </c>
    </row>
    <row r="302" spans="1:14" ht="114.75">
      <c r="A302" s="10" t="s">
        <v>863</v>
      </c>
      <c r="B302" s="16" t="s">
        <v>15</v>
      </c>
      <c r="C302" s="10" t="s">
        <v>715</v>
      </c>
      <c r="D302" s="10" t="s">
        <v>864</v>
      </c>
      <c r="E302" s="60" t="s">
        <v>765</v>
      </c>
      <c r="F302" s="61" t="s">
        <v>865</v>
      </c>
      <c r="G302" s="10" t="s">
        <v>866</v>
      </c>
      <c r="H302" s="61" t="s">
        <v>865</v>
      </c>
      <c r="I302" s="10" t="s">
        <v>866</v>
      </c>
      <c r="J302" s="56">
        <v>2962.5</v>
      </c>
      <c r="K302" s="9">
        <v>45108</v>
      </c>
      <c r="L302" s="9">
        <v>45382</v>
      </c>
      <c r="M302" s="10">
        <v>920</v>
      </c>
      <c r="N302" s="9">
        <v>45183</v>
      </c>
    </row>
    <row r="303" spans="1:14" ht="114.75">
      <c r="A303" s="10" t="s">
        <v>867</v>
      </c>
      <c r="B303" s="16" t="s">
        <v>15</v>
      </c>
      <c r="C303" s="10" t="s">
        <v>715</v>
      </c>
      <c r="D303" s="10" t="s">
        <v>868</v>
      </c>
      <c r="E303" s="60" t="s">
        <v>765</v>
      </c>
      <c r="F303" s="61" t="s">
        <v>277</v>
      </c>
      <c r="G303" s="10" t="s">
        <v>869</v>
      </c>
      <c r="H303" s="61" t="s">
        <v>277</v>
      </c>
      <c r="I303" s="10" t="s">
        <v>869</v>
      </c>
      <c r="J303" s="56">
        <v>41625</v>
      </c>
      <c r="K303" s="9">
        <v>45108</v>
      </c>
      <c r="L303" s="9">
        <v>45382</v>
      </c>
      <c r="M303" s="10">
        <v>920</v>
      </c>
      <c r="N303" s="9">
        <v>45183</v>
      </c>
    </row>
    <row r="304" spans="1:14" ht="114.75">
      <c r="A304" s="10" t="s">
        <v>870</v>
      </c>
      <c r="B304" s="16" t="s">
        <v>15</v>
      </c>
      <c r="C304" s="10" t="s">
        <v>715</v>
      </c>
      <c r="D304" s="10" t="s">
        <v>871</v>
      </c>
      <c r="E304" s="60" t="s">
        <v>765</v>
      </c>
      <c r="F304" s="6" t="s">
        <v>847</v>
      </c>
      <c r="G304" s="10" t="s">
        <v>848</v>
      </c>
      <c r="H304" s="6" t="s">
        <v>847</v>
      </c>
      <c r="I304" s="10" t="s">
        <v>848</v>
      </c>
      <c r="J304" s="56">
        <v>5250</v>
      </c>
      <c r="K304" s="9">
        <v>45108</v>
      </c>
      <c r="L304" s="9">
        <v>45382</v>
      </c>
      <c r="M304" s="10">
        <v>920</v>
      </c>
      <c r="N304" s="9">
        <v>45183</v>
      </c>
    </row>
    <row r="305" spans="1:14" ht="114.75">
      <c r="A305" s="10" t="s">
        <v>872</v>
      </c>
      <c r="B305" s="16" t="s">
        <v>15</v>
      </c>
      <c r="C305" s="10" t="s">
        <v>715</v>
      </c>
      <c r="D305" s="10" t="s">
        <v>873</v>
      </c>
      <c r="E305" s="60" t="s">
        <v>765</v>
      </c>
      <c r="F305" s="61" t="s">
        <v>874</v>
      </c>
      <c r="G305" s="60" t="s">
        <v>875</v>
      </c>
      <c r="H305" s="61" t="s">
        <v>874</v>
      </c>
      <c r="I305" s="60" t="s">
        <v>875</v>
      </c>
      <c r="J305" s="56">
        <v>41250</v>
      </c>
      <c r="K305" s="9">
        <v>45108</v>
      </c>
      <c r="L305" s="9">
        <v>45382</v>
      </c>
      <c r="M305" s="10">
        <v>920</v>
      </c>
      <c r="N305" s="9">
        <v>45183</v>
      </c>
    </row>
    <row r="306" spans="1:14" ht="114.75">
      <c r="A306" s="10" t="s">
        <v>876</v>
      </c>
      <c r="B306" s="16" t="s">
        <v>15</v>
      </c>
      <c r="C306" s="10" t="s">
        <v>715</v>
      </c>
      <c r="D306" s="10" t="s">
        <v>877</v>
      </c>
      <c r="E306" s="60" t="s">
        <v>765</v>
      </c>
      <c r="F306" s="61" t="s">
        <v>874</v>
      </c>
      <c r="G306" s="60" t="s">
        <v>875</v>
      </c>
      <c r="H306" s="61" t="s">
        <v>874</v>
      </c>
      <c r="I306" s="60" t="s">
        <v>875</v>
      </c>
      <c r="J306" s="56">
        <v>750</v>
      </c>
      <c r="K306" s="9">
        <v>45108</v>
      </c>
      <c r="L306" s="9">
        <v>45382</v>
      </c>
      <c r="M306" s="10">
        <v>920</v>
      </c>
      <c r="N306" s="9">
        <v>45183</v>
      </c>
    </row>
    <row r="307" spans="1:14" ht="114.75">
      <c r="A307" s="10" t="s">
        <v>878</v>
      </c>
      <c r="B307" s="16" t="s">
        <v>15</v>
      </c>
      <c r="C307" s="10" t="s">
        <v>715</v>
      </c>
      <c r="D307" s="10" t="s">
        <v>879</v>
      </c>
      <c r="E307" s="60" t="s">
        <v>765</v>
      </c>
      <c r="F307" s="61" t="s">
        <v>277</v>
      </c>
      <c r="G307" s="10" t="s">
        <v>869</v>
      </c>
      <c r="H307" s="6" t="s">
        <v>277</v>
      </c>
      <c r="I307" s="10" t="s">
        <v>869</v>
      </c>
      <c r="J307" s="56">
        <v>22425</v>
      </c>
      <c r="K307" s="9">
        <v>45108</v>
      </c>
      <c r="L307" s="9">
        <v>45382</v>
      </c>
      <c r="M307" s="10">
        <v>920</v>
      </c>
      <c r="N307" s="9">
        <v>45183</v>
      </c>
    </row>
    <row r="308" spans="1:14" ht="114.75">
      <c r="A308" s="10" t="s">
        <v>880</v>
      </c>
      <c r="B308" s="16" t="s">
        <v>15</v>
      </c>
      <c r="C308" s="10" t="s">
        <v>715</v>
      </c>
      <c r="D308" s="10" t="s">
        <v>881</v>
      </c>
      <c r="E308" s="60" t="s">
        <v>765</v>
      </c>
      <c r="F308" s="61" t="s">
        <v>865</v>
      </c>
      <c r="G308" s="10" t="s">
        <v>866</v>
      </c>
      <c r="H308" s="61" t="s">
        <v>865</v>
      </c>
      <c r="I308" s="10" t="s">
        <v>866</v>
      </c>
      <c r="J308" s="56">
        <v>13500</v>
      </c>
      <c r="K308" s="9">
        <v>45108</v>
      </c>
      <c r="L308" s="9">
        <v>45382</v>
      </c>
      <c r="M308" s="10">
        <v>920</v>
      </c>
      <c r="N308" s="9">
        <v>45183</v>
      </c>
    </row>
    <row r="309" spans="1:14" ht="114.75">
      <c r="A309" s="10" t="s">
        <v>882</v>
      </c>
      <c r="B309" s="16" t="s">
        <v>15</v>
      </c>
      <c r="C309" s="10" t="s">
        <v>715</v>
      </c>
      <c r="D309" s="10" t="s">
        <v>883</v>
      </c>
      <c r="E309" s="10" t="s">
        <v>765</v>
      </c>
      <c r="F309" s="18" t="s">
        <v>884</v>
      </c>
      <c r="G309" s="10" t="s">
        <v>885</v>
      </c>
      <c r="H309" s="18" t="s">
        <v>886</v>
      </c>
      <c r="I309" s="10" t="s">
        <v>887</v>
      </c>
      <c r="J309" s="56">
        <v>9600</v>
      </c>
      <c r="K309" s="9">
        <v>45017</v>
      </c>
      <c r="L309" s="9">
        <v>45747</v>
      </c>
      <c r="M309" s="10">
        <v>990</v>
      </c>
      <c r="N309" s="9">
        <v>45198</v>
      </c>
    </row>
    <row r="310" spans="1:14" ht="114.75">
      <c r="A310" s="22" t="s">
        <v>888</v>
      </c>
      <c r="B310" s="16" t="s">
        <v>15</v>
      </c>
      <c r="C310" s="10" t="s">
        <v>715</v>
      </c>
      <c r="D310" s="22" t="s">
        <v>889</v>
      </c>
      <c r="E310" s="60" t="s">
        <v>765</v>
      </c>
      <c r="F310" s="6" t="s">
        <v>890</v>
      </c>
      <c r="G310" s="10" t="s">
        <v>891</v>
      </c>
      <c r="H310" s="6" t="s">
        <v>890</v>
      </c>
      <c r="I310" s="10" t="s">
        <v>891</v>
      </c>
      <c r="J310" s="56">
        <v>24600</v>
      </c>
      <c r="K310" s="9">
        <v>45108</v>
      </c>
      <c r="L310" s="9">
        <v>45382</v>
      </c>
      <c r="M310" s="10">
        <v>990</v>
      </c>
      <c r="N310" s="9">
        <v>45198</v>
      </c>
    </row>
    <row r="311" spans="1:14" ht="114.75">
      <c r="A311" s="10" t="s">
        <v>892</v>
      </c>
      <c r="B311" s="16" t="s">
        <v>15</v>
      </c>
      <c r="C311" s="10" t="s">
        <v>715</v>
      </c>
      <c r="D311" s="10" t="s">
        <v>893</v>
      </c>
      <c r="E311" s="60" t="s">
        <v>765</v>
      </c>
      <c r="F311" s="6" t="s">
        <v>475</v>
      </c>
      <c r="G311" s="10" t="s">
        <v>894</v>
      </c>
      <c r="H311" s="6" t="s">
        <v>475</v>
      </c>
      <c r="I311" s="10" t="s">
        <v>894</v>
      </c>
      <c r="J311" s="56">
        <v>38250</v>
      </c>
      <c r="K311" s="9">
        <v>45108</v>
      </c>
      <c r="L311" s="9">
        <v>45382</v>
      </c>
      <c r="M311" s="10">
        <v>990</v>
      </c>
      <c r="N311" s="9">
        <v>45198</v>
      </c>
    </row>
    <row r="312" spans="1:14" ht="114.75">
      <c r="A312" s="10" t="s">
        <v>895</v>
      </c>
      <c r="B312" s="16" t="s">
        <v>15</v>
      </c>
      <c r="C312" s="10" t="s">
        <v>715</v>
      </c>
      <c r="D312" s="10" t="s">
        <v>896</v>
      </c>
      <c r="E312" s="60" t="s">
        <v>765</v>
      </c>
      <c r="F312" s="6" t="s">
        <v>897</v>
      </c>
      <c r="G312" s="10" t="s">
        <v>898</v>
      </c>
      <c r="H312" s="6" t="s">
        <v>897</v>
      </c>
      <c r="I312" s="10" t="s">
        <v>898</v>
      </c>
      <c r="J312" s="54">
        <v>6490</v>
      </c>
      <c r="K312" s="9">
        <v>45108</v>
      </c>
      <c r="L312" s="9">
        <v>45382</v>
      </c>
      <c r="M312" s="10">
        <v>990</v>
      </c>
      <c r="N312" s="9">
        <v>45198</v>
      </c>
    </row>
    <row r="313" spans="1:14" ht="114.75">
      <c r="A313" s="10" t="s">
        <v>899</v>
      </c>
      <c r="B313" s="16" t="s">
        <v>15</v>
      </c>
      <c r="C313" s="10" t="s">
        <v>715</v>
      </c>
      <c r="D313" s="10" t="s">
        <v>900</v>
      </c>
      <c r="E313" s="60" t="s">
        <v>765</v>
      </c>
      <c r="F313" s="6" t="s">
        <v>475</v>
      </c>
      <c r="G313" s="10" t="s">
        <v>894</v>
      </c>
      <c r="H313" s="6" t="s">
        <v>475</v>
      </c>
      <c r="I313" s="10" t="s">
        <v>894</v>
      </c>
      <c r="J313" s="56">
        <v>3225</v>
      </c>
      <c r="K313" s="9">
        <v>45108</v>
      </c>
      <c r="L313" s="9">
        <v>45382</v>
      </c>
      <c r="M313" s="10">
        <v>990</v>
      </c>
      <c r="N313" s="9">
        <v>45198</v>
      </c>
    </row>
    <row r="314" spans="1:14" ht="114.75">
      <c r="A314" s="10" t="s">
        <v>901</v>
      </c>
      <c r="B314" s="16" t="s">
        <v>15</v>
      </c>
      <c r="C314" s="10" t="s">
        <v>715</v>
      </c>
      <c r="D314" s="10" t="s">
        <v>902</v>
      </c>
      <c r="E314" s="60" t="s">
        <v>765</v>
      </c>
      <c r="F314" s="6" t="s">
        <v>897</v>
      </c>
      <c r="G314" s="10" t="s">
        <v>898</v>
      </c>
      <c r="H314" s="6" t="s">
        <v>897</v>
      </c>
      <c r="I314" s="10" t="s">
        <v>898</v>
      </c>
      <c r="J314" s="56">
        <v>4960.1499999999996</v>
      </c>
      <c r="K314" s="9">
        <v>45108</v>
      </c>
      <c r="L314" s="9">
        <v>45382</v>
      </c>
      <c r="M314" s="10">
        <v>990</v>
      </c>
      <c r="N314" s="9">
        <v>45198</v>
      </c>
    </row>
    <row r="315" spans="1:14" ht="114.75">
      <c r="A315" s="10" t="s">
        <v>903</v>
      </c>
      <c r="B315" s="16" t="s">
        <v>15</v>
      </c>
      <c r="C315" s="10" t="s">
        <v>715</v>
      </c>
      <c r="D315" s="10" t="s">
        <v>904</v>
      </c>
      <c r="E315" s="60" t="s">
        <v>765</v>
      </c>
      <c r="F315" s="6" t="s">
        <v>905</v>
      </c>
      <c r="G315" s="10" t="s">
        <v>906</v>
      </c>
      <c r="H315" s="6" t="s">
        <v>905</v>
      </c>
      <c r="I315" s="10" t="s">
        <v>906</v>
      </c>
      <c r="J315" s="56">
        <v>34375</v>
      </c>
      <c r="K315" s="9">
        <v>45108</v>
      </c>
      <c r="L315" s="9">
        <v>45199</v>
      </c>
      <c r="M315" s="10">
        <v>990</v>
      </c>
      <c r="N315" s="9">
        <v>45198</v>
      </c>
    </row>
    <row r="316" spans="1:14" ht="114.75">
      <c r="A316" s="10" t="s">
        <v>907</v>
      </c>
      <c r="B316" s="16" t="s">
        <v>15</v>
      </c>
      <c r="C316" s="10" t="s">
        <v>715</v>
      </c>
      <c r="D316" s="10" t="s">
        <v>908</v>
      </c>
      <c r="E316" s="60" t="s">
        <v>765</v>
      </c>
      <c r="F316" s="6" t="s">
        <v>886</v>
      </c>
      <c r="G316" s="10" t="s">
        <v>887</v>
      </c>
      <c r="H316" s="6" t="s">
        <v>886</v>
      </c>
      <c r="I316" s="10" t="s">
        <v>887</v>
      </c>
      <c r="J316" s="56">
        <v>23235</v>
      </c>
      <c r="K316" s="9">
        <v>45108</v>
      </c>
      <c r="L316" s="9">
        <v>45199</v>
      </c>
      <c r="M316" s="10">
        <v>990</v>
      </c>
      <c r="N316" s="9">
        <v>45198</v>
      </c>
    </row>
    <row r="317" spans="1:14" ht="114.75">
      <c r="A317" s="10" t="s">
        <v>909</v>
      </c>
      <c r="B317" s="16" t="s">
        <v>15</v>
      </c>
      <c r="C317" s="10" t="s">
        <v>715</v>
      </c>
      <c r="D317" s="10" t="s">
        <v>910</v>
      </c>
      <c r="E317" s="60" t="s">
        <v>765</v>
      </c>
      <c r="F317" s="6" t="s">
        <v>911</v>
      </c>
      <c r="G317" s="10" t="s">
        <v>912</v>
      </c>
      <c r="H317" s="6" t="s">
        <v>911</v>
      </c>
      <c r="I317" s="10" t="s">
        <v>912</v>
      </c>
      <c r="J317" s="56">
        <v>20985</v>
      </c>
      <c r="K317" s="9">
        <v>45108</v>
      </c>
      <c r="L317" s="9">
        <v>45199</v>
      </c>
      <c r="M317" s="10">
        <v>990</v>
      </c>
      <c r="N317" s="9">
        <v>45198</v>
      </c>
    </row>
    <row r="318" spans="1:14" ht="114.75">
      <c r="A318" s="10" t="s">
        <v>913</v>
      </c>
      <c r="B318" s="16" t="s">
        <v>15</v>
      </c>
      <c r="C318" s="10" t="s">
        <v>715</v>
      </c>
      <c r="D318" s="10" t="s">
        <v>914</v>
      </c>
      <c r="E318" s="60" t="s">
        <v>765</v>
      </c>
      <c r="F318" s="6" t="s">
        <v>915</v>
      </c>
      <c r="G318" s="10" t="s">
        <v>916</v>
      </c>
      <c r="H318" s="6" t="s">
        <v>915</v>
      </c>
      <c r="I318" s="10" t="s">
        <v>916</v>
      </c>
      <c r="J318" s="56">
        <v>46612.5</v>
      </c>
      <c r="K318" s="9">
        <v>45108</v>
      </c>
      <c r="L318" s="9">
        <v>45199</v>
      </c>
      <c r="M318" s="10">
        <v>990</v>
      </c>
      <c r="N318" s="9">
        <v>45198</v>
      </c>
    </row>
    <row r="319" spans="1:14" ht="114.75">
      <c r="A319" s="10" t="s">
        <v>917</v>
      </c>
      <c r="B319" s="16" t="s">
        <v>15</v>
      </c>
      <c r="C319" s="10" t="s">
        <v>715</v>
      </c>
      <c r="D319" s="10" t="s">
        <v>918</v>
      </c>
      <c r="E319" s="60" t="s">
        <v>765</v>
      </c>
      <c r="F319" s="6" t="s">
        <v>919</v>
      </c>
      <c r="G319" s="10" t="s">
        <v>920</v>
      </c>
      <c r="H319" s="6" t="s">
        <v>919</v>
      </c>
      <c r="I319" s="10" t="s">
        <v>920</v>
      </c>
      <c r="J319" s="56">
        <v>4859.16</v>
      </c>
      <c r="K319" s="9">
        <v>45108</v>
      </c>
      <c r="L319" s="9">
        <v>45199</v>
      </c>
      <c r="M319" s="10">
        <v>990</v>
      </c>
      <c r="N319" s="9">
        <v>45198</v>
      </c>
    </row>
    <row r="320" spans="1:14" ht="114.75">
      <c r="A320" s="10" t="s">
        <v>921</v>
      </c>
      <c r="B320" s="16" t="s">
        <v>15</v>
      </c>
      <c r="C320" s="10" t="s">
        <v>715</v>
      </c>
      <c r="D320" s="10" t="s">
        <v>922</v>
      </c>
      <c r="E320" s="60" t="s">
        <v>765</v>
      </c>
      <c r="F320" s="6" t="s">
        <v>923</v>
      </c>
      <c r="G320" s="10" t="s">
        <v>924</v>
      </c>
      <c r="H320" s="6" t="s">
        <v>923</v>
      </c>
      <c r="I320" s="10" t="s">
        <v>925</v>
      </c>
      <c r="J320" s="56">
        <v>34830</v>
      </c>
      <c r="K320" s="9">
        <v>45108</v>
      </c>
      <c r="L320" s="9">
        <v>45382</v>
      </c>
      <c r="M320" s="10">
        <v>990</v>
      </c>
      <c r="N320" s="9">
        <v>45198</v>
      </c>
    </row>
    <row r="321" spans="1:14" ht="114.75">
      <c r="A321" s="10" t="s">
        <v>926</v>
      </c>
      <c r="B321" s="16" t="s">
        <v>15</v>
      </c>
      <c r="C321" s="10" t="s">
        <v>715</v>
      </c>
      <c r="D321" s="10" t="s">
        <v>927</v>
      </c>
      <c r="E321" s="60" t="s">
        <v>765</v>
      </c>
      <c r="F321" s="6" t="s">
        <v>928</v>
      </c>
      <c r="G321" s="10" t="s">
        <v>929</v>
      </c>
      <c r="H321" s="6" t="s">
        <v>928</v>
      </c>
      <c r="I321" s="10" t="s">
        <v>929</v>
      </c>
      <c r="J321" s="56">
        <v>38705</v>
      </c>
      <c r="K321" s="9">
        <v>45108</v>
      </c>
      <c r="L321" s="9">
        <v>45382</v>
      </c>
      <c r="M321" s="10">
        <v>990</v>
      </c>
      <c r="N321" s="9">
        <v>45198</v>
      </c>
    </row>
    <row r="322" spans="1:14" ht="114.75">
      <c r="A322" s="10" t="s">
        <v>930</v>
      </c>
      <c r="B322" s="16" t="s">
        <v>15</v>
      </c>
      <c r="C322" s="10" t="s">
        <v>715</v>
      </c>
      <c r="D322" s="10" t="s">
        <v>931</v>
      </c>
      <c r="E322" s="60" t="s">
        <v>765</v>
      </c>
      <c r="F322" s="6" t="s">
        <v>813</v>
      </c>
      <c r="G322" s="10" t="s">
        <v>932</v>
      </c>
      <c r="H322" s="6" t="s">
        <v>813</v>
      </c>
      <c r="I322" s="10" t="s">
        <v>932</v>
      </c>
      <c r="J322" s="56">
        <v>41595</v>
      </c>
      <c r="K322" s="9">
        <v>45108</v>
      </c>
      <c r="L322" s="9">
        <v>45382</v>
      </c>
      <c r="M322" s="10">
        <v>990</v>
      </c>
      <c r="N322" s="9">
        <v>45198</v>
      </c>
    </row>
    <row r="323" spans="1:14" ht="114.75">
      <c r="A323" s="10" t="s">
        <v>933</v>
      </c>
      <c r="B323" s="16" t="s">
        <v>15</v>
      </c>
      <c r="C323" s="10" t="s">
        <v>715</v>
      </c>
      <c r="D323" s="10" t="s">
        <v>934</v>
      </c>
      <c r="E323" s="60" t="s">
        <v>765</v>
      </c>
      <c r="F323" s="6" t="s">
        <v>923</v>
      </c>
      <c r="G323" s="10" t="s">
        <v>924</v>
      </c>
      <c r="H323" s="6" t="s">
        <v>923</v>
      </c>
      <c r="I323" s="10" t="s">
        <v>925</v>
      </c>
      <c r="J323" s="56">
        <v>9234</v>
      </c>
      <c r="K323" s="9">
        <v>45108</v>
      </c>
      <c r="L323" s="9">
        <v>45382</v>
      </c>
      <c r="M323" s="10">
        <v>990</v>
      </c>
      <c r="N323" s="9">
        <v>45198</v>
      </c>
    </row>
    <row r="324" spans="1:14" ht="114.75">
      <c r="A324" s="10" t="s">
        <v>935</v>
      </c>
      <c r="B324" s="16" t="s">
        <v>15</v>
      </c>
      <c r="C324" s="10" t="s">
        <v>715</v>
      </c>
      <c r="D324" s="10" t="s">
        <v>936</v>
      </c>
      <c r="E324" s="10" t="s">
        <v>765</v>
      </c>
      <c r="F324" s="6" t="s">
        <v>937</v>
      </c>
      <c r="G324" s="10" t="s">
        <v>938</v>
      </c>
      <c r="H324" s="6" t="s">
        <v>937</v>
      </c>
      <c r="I324" s="10" t="s">
        <v>938</v>
      </c>
      <c r="J324" s="56">
        <v>15.6</v>
      </c>
      <c r="K324" s="9">
        <v>45170</v>
      </c>
      <c r="L324" s="9">
        <v>45443</v>
      </c>
      <c r="M324" s="10">
        <v>990</v>
      </c>
      <c r="N324" s="9">
        <v>45198</v>
      </c>
    </row>
    <row r="325" spans="1:14" ht="114.75">
      <c r="A325" s="10" t="s">
        <v>939</v>
      </c>
      <c r="B325" s="16" t="s">
        <v>15</v>
      </c>
      <c r="C325" s="10" t="s">
        <v>715</v>
      </c>
      <c r="D325" s="10" t="s">
        <v>940</v>
      </c>
      <c r="E325" s="10" t="s">
        <v>765</v>
      </c>
      <c r="F325" s="6" t="s">
        <v>937</v>
      </c>
      <c r="G325" s="10" t="s">
        <v>938</v>
      </c>
      <c r="H325" s="6" t="s">
        <v>937</v>
      </c>
      <c r="I325" s="10" t="s">
        <v>938</v>
      </c>
      <c r="J325" s="56">
        <v>43350</v>
      </c>
      <c r="K325" s="9">
        <v>45170</v>
      </c>
      <c r="L325" s="9">
        <v>45443</v>
      </c>
      <c r="M325" s="10">
        <v>990</v>
      </c>
      <c r="N325" s="9">
        <v>45198</v>
      </c>
    </row>
    <row r="326" spans="1:14" ht="114.75">
      <c r="A326" s="10" t="s">
        <v>941</v>
      </c>
      <c r="B326" s="16" t="s">
        <v>15</v>
      </c>
      <c r="C326" s="10" t="s">
        <v>715</v>
      </c>
      <c r="D326" s="10" t="s">
        <v>942</v>
      </c>
      <c r="E326" s="10" t="s">
        <v>765</v>
      </c>
      <c r="F326" s="18" t="s">
        <v>943</v>
      </c>
      <c r="G326" s="10" t="s">
        <v>944</v>
      </c>
      <c r="H326" s="18" t="s">
        <v>943</v>
      </c>
      <c r="I326" s="10" t="s">
        <v>944</v>
      </c>
      <c r="J326" s="56">
        <v>20418.75</v>
      </c>
      <c r="K326" s="9">
        <v>45170</v>
      </c>
      <c r="L326" s="9">
        <v>45443</v>
      </c>
      <c r="M326" s="10">
        <v>990</v>
      </c>
      <c r="N326" s="9">
        <v>45198</v>
      </c>
    </row>
    <row r="327" spans="1:14" ht="114.75">
      <c r="A327" s="10" t="s">
        <v>945</v>
      </c>
      <c r="B327" s="16" t="s">
        <v>15</v>
      </c>
      <c r="C327" s="10" t="s">
        <v>715</v>
      </c>
      <c r="D327" s="10" t="s">
        <v>946</v>
      </c>
      <c r="E327" s="10" t="s">
        <v>765</v>
      </c>
      <c r="F327" s="18" t="s">
        <v>947</v>
      </c>
      <c r="G327" s="10" t="s">
        <v>948</v>
      </c>
      <c r="H327" s="18" t="s">
        <v>947</v>
      </c>
      <c r="I327" s="10" t="s">
        <v>948</v>
      </c>
      <c r="J327" s="56">
        <v>2450</v>
      </c>
      <c r="K327" s="9">
        <v>45170</v>
      </c>
      <c r="L327" s="9">
        <v>45351</v>
      </c>
      <c r="M327" s="10">
        <v>990</v>
      </c>
      <c r="N327" s="9">
        <v>45198</v>
      </c>
    </row>
    <row r="328" spans="1:14" ht="114.75">
      <c r="A328" s="10" t="s">
        <v>949</v>
      </c>
      <c r="B328" s="16" t="s">
        <v>15</v>
      </c>
      <c r="C328" s="10" t="s">
        <v>715</v>
      </c>
      <c r="D328" s="10" t="s">
        <v>950</v>
      </c>
      <c r="E328" s="10" t="s">
        <v>765</v>
      </c>
      <c r="F328" s="6" t="s">
        <v>718</v>
      </c>
      <c r="G328" s="10" t="s">
        <v>719</v>
      </c>
      <c r="H328" s="6" t="s">
        <v>718</v>
      </c>
      <c r="I328" s="10" t="s">
        <v>719</v>
      </c>
      <c r="J328" s="56">
        <v>24517.69</v>
      </c>
      <c r="K328" s="9">
        <v>45170</v>
      </c>
      <c r="L328" s="9">
        <v>45351</v>
      </c>
      <c r="M328" s="10">
        <v>990</v>
      </c>
      <c r="N328" s="9">
        <v>45198</v>
      </c>
    </row>
    <row r="329" spans="1:14" ht="114.75">
      <c r="A329" s="10" t="s">
        <v>951</v>
      </c>
      <c r="B329" s="16" t="s">
        <v>15</v>
      </c>
      <c r="C329" s="10" t="s">
        <v>715</v>
      </c>
      <c r="D329" s="10" t="s">
        <v>952</v>
      </c>
      <c r="E329" s="10" t="s">
        <v>765</v>
      </c>
      <c r="F329" s="18" t="s">
        <v>953</v>
      </c>
      <c r="G329" s="10" t="s">
        <v>954</v>
      </c>
      <c r="H329" s="18" t="s">
        <v>953</v>
      </c>
      <c r="I329" s="10" t="s">
        <v>954</v>
      </c>
      <c r="J329" s="56">
        <v>57000</v>
      </c>
      <c r="K329" s="9">
        <v>45122</v>
      </c>
      <c r="L329" s="9">
        <v>46217</v>
      </c>
      <c r="M329" s="10">
        <v>1113</v>
      </c>
      <c r="N329" s="9">
        <v>45238</v>
      </c>
    </row>
    <row r="330" spans="1:14" ht="204">
      <c r="A330" s="10" t="s">
        <v>955</v>
      </c>
      <c r="B330" s="16" t="s">
        <v>15</v>
      </c>
      <c r="C330" s="10" t="s">
        <v>715</v>
      </c>
      <c r="D330" s="10" t="s">
        <v>956</v>
      </c>
      <c r="E330" s="10" t="s">
        <v>765</v>
      </c>
      <c r="F330" s="6" t="s">
        <v>957</v>
      </c>
      <c r="G330" s="10" t="s">
        <v>958</v>
      </c>
      <c r="H330" s="6" t="s">
        <v>475</v>
      </c>
      <c r="I330" s="10" t="s">
        <v>894</v>
      </c>
      <c r="J330" s="56">
        <v>42000</v>
      </c>
      <c r="K330" s="9">
        <v>45056</v>
      </c>
      <c r="L330" s="9">
        <v>45786</v>
      </c>
      <c r="M330" s="10">
        <v>1113</v>
      </c>
      <c r="N330" s="9">
        <v>45238</v>
      </c>
    </row>
    <row r="331" spans="1:14" ht="114.75">
      <c r="A331" s="10" t="s">
        <v>959</v>
      </c>
      <c r="B331" s="16" t="s">
        <v>15</v>
      </c>
      <c r="C331" s="10" t="s">
        <v>715</v>
      </c>
      <c r="D331" s="10" t="s">
        <v>960</v>
      </c>
      <c r="E331" s="10" t="s">
        <v>765</v>
      </c>
      <c r="F331" s="6" t="s">
        <v>961</v>
      </c>
      <c r="G331" s="10" t="s">
        <v>962</v>
      </c>
      <c r="H331" s="6" t="s">
        <v>475</v>
      </c>
      <c r="I331" s="10" t="s">
        <v>894</v>
      </c>
      <c r="J331" s="56">
        <v>27580</v>
      </c>
      <c r="K331" s="9">
        <v>45056</v>
      </c>
      <c r="L331" s="9">
        <v>45786</v>
      </c>
      <c r="M331" s="10">
        <v>1113</v>
      </c>
      <c r="N331" s="9">
        <v>45238</v>
      </c>
    </row>
    <row r="332" spans="1:14" ht="267.75">
      <c r="A332" s="10" t="s">
        <v>963</v>
      </c>
      <c r="B332" s="16" t="s">
        <v>15</v>
      </c>
      <c r="C332" s="10" t="s">
        <v>715</v>
      </c>
      <c r="D332" s="10" t="s">
        <v>964</v>
      </c>
      <c r="E332" s="10" t="s">
        <v>765</v>
      </c>
      <c r="F332" s="6" t="s">
        <v>965</v>
      </c>
      <c r="G332" s="10" t="s">
        <v>966</v>
      </c>
      <c r="H332" s="6" t="s">
        <v>475</v>
      </c>
      <c r="I332" s="10" t="s">
        <v>894</v>
      </c>
      <c r="J332" s="56">
        <v>80000</v>
      </c>
      <c r="K332" s="9">
        <v>45056</v>
      </c>
      <c r="L332" s="9">
        <v>45786</v>
      </c>
      <c r="M332" s="10">
        <v>1113</v>
      </c>
      <c r="N332" s="9">
        <v>45238</v>
      </c>
    </row>
    <row r="333" spans="1:14" ht="293.25">
      <c r="A333" s="10" t="s">
        <v>967</v>
      </c>
      <c r="B333" s="16" t="s">
        <v>15</v>
      </c>
      <c r="C333" s="10" t="s">
        <v>715</v>
      </c>
      <c r="D333" s="10" t="s">
        <v>968</v>
      </c>
      <c r="E333" s="10" t="s">
        <v>765</v>
      </c>
      <c r="F333" s="6" t="s">
        <v>965</v>
      </c>
      <c r="G333" s="10" t="s">
        <v>969</v>
      </c>
      <c r="H333" s="6" t="s">
        <v>970</v>
      </c>
      <c r="I333" s="10" t="s">
        <v>971</v>
      </c>
      <c r="J333" s="56">
        <v>86000</v>
      </c>
      <c r="K333" s="9">
        <v>45056</v>
      </c>
      <c r="L333" s="9">
        <v>45786</v>
      </c>
      <c r="M333" s="10">
        <v>1113</v>
      </c>
      <c r="N333" s="9">
        <v>45238</v>
      </c>
    </row>
    <row r="334" spans="1:14" ht="204">
      <c r="A334" s="10" t="s">
        <v>972</v>
      </c>
      <c r="B334" s="16" t="s">
        <v>15</v>
      </c>
      <c r="C334" s="10" t="s">
        <v>715</v>
      </c>
      <c r="D334" s="10" t="s">
        <v>973</v>
      </c>
      <c r="E334" s="10" t="s">
        <v>765</v>
      </c>
      <c r="F334" s="6" t="s">
        <v>974</v>
      </c>
      <c r="G334" s="10" t="s">
        <v>975</v>
      </c>
      <c r="H334" s="6" t="s">
        <v>475</v>
      </c>
      <c r="I334" s="10" t="s">
        <v>894</v>
      </c>
      <c r="J334" s="56">
        <v>180000</v>
      </c>
      <c r="K334" s="9">
        <v>45056</v>
      </c>
      <c r="L334" s="9">
        <v>45786</v>
      </c>
      <c r="M334" s="10">
        <v>1113</v>
      </c>
      <c r="N334" s="9">
        <v>45238</v>
      </c>
    </row>
    <row r="335" spans="1:14" ht="204">
      <c r="A335" s="10" t="s">
        <v>976</v>
      </c>
      <c r="B335" s="16" t="s">
        <v>15</v>
      </c>
      <c r="C335" s="10" t="s">
        <v>715</v>
      </c>
      <c r="D335" s="10" t="s">
        <v>977</v>
      </c>
      <c r="E335" s="10" t="s">
        <v>765</v>
      </c>
      <c r="F335" s="6" t="s">
        <v>978</v>
      </c>
      <c r="G335" s="10" t="s">
        <v>979</v>
      </c>
      <c r="H335" s="6" t="s">
        <v>475</v>
      </c>
      <c r="I335" s="10" t="s">
        <v>894</v>
      </c>
      <c r="J335" s="56">
        <v>260000</v>
      </c>
      <c r="K335" s="9">
        <v>45169</v>
      </c>
      <c r="L335" s="9">
        <v>45899</v>
      </c>
      <c r="M335" s="10">
        <v>1113</v>
      </c>
      <c r="N335" s="9">
        <v>45238</v>
      </c>
    </row>
    <row r="336" spans="1:14" ht="204">
      <c r="A336" s="10" t="s">
        <v>980</v>
      </c>
      <c r="B336" s="16" t="s">
        <v>15</v>
      </c>
      <c r="C336" s="10" t="s">
        <v>715</v>
      </c>
      <c r="D336" s="10" t="s">
        <v>981</v>
      </c>
      <c r="E336" s="10" t="s">
        <v>765</v>
      </c>
      <c r="F336" s="6" t="s">
        <v>978</v>
      </c>
      <c r="G336" s="10" t="s">
        <v>979</v>
      </c>
      <c r="H336" s="6" t="s">
        <v>970</v>
      </c>
      <c r="I336" s="10" t="s">
        <v>971</v>
      </c>
      <c r="J336" s="56">
        <v>150500</v>
      </c>
      <c r="K336" s="9">
        <v>45169</v>
      </c>
      <c r="L336" s="9">
        <v>45899</v>
      </c>
      <c r="M336" s="10">
        <v>1113</v>
      </c>
      <c r="N336" s="9">
        <v>45238</v>
      </c>
    </row>
    <row r="337" spans="1:14" ht="165.75">
      <c r="A337" s="10" t="s">
        <v>982</v>
      </c>
      <c r="B337" s="16" t="s">
        <v>15</v>
      </c>
      <c r="C337" s="10" t="s">
        <v>715</v>
      </c>
      <c r="D337" s="10" t="s">
        <v>983</v>
      </c>
      <c r="E337" s="10" t="s">
        <v>765</v>
      </c>
      <c r="F337" s="6" t="s">
        <v>984</v>
      </c>
      <c r="G337" s="10" t="s">
        <v>985</v>
      </c>
      <c r="H337" s="6" t="s">
        <v>970</v>
      </c>
      <c r="I337" s="10" t="s">
        <v>971</v>
      </c>
      <c r="J337" s="56">
        <v>182000</v>
      </c>
      <c r="K337" s="9">
        <v>45056</v>
      </c>
      <c r="L337" s="9">
        <v>45786</v>
      </c>
      <c r="M337" s="10">
        <v>1113</v>
      </c>
      <c r="N337" s="9">
        <v>45238</v>
      </c>
    </row>
    <row r="338" spans="1:14" ht="165.75">
      <c r="A338" s="10" t="s">
        <v>986</v>
      </c>
      <c r="B338" s="16" t="s">
        <v>15</v>
      </c>
      <c r="C338" s="10" t="s">
        <v>715</v>
      </c>
      <c r="D338" s="10" t="s">
        <v>987</v>
      </c>
      <c r="E338" s="10" t="s">
        <v>765</v>
      </c>
      <c r="F338" s="6" t="s">
        <v>984</v>
      </c>
      <c r="G338" s="10" t="s">
        <v>985</v>
      </c>
      <c r="H338" s="6" t="s">
        <v>988</v>
      </c>
      <c r="I338" s="10" t="s">
        <v>989</v>
      </c>
      <c r="J338" s="56">
        <v>26400</v>
      </c>
      <c r="K338" s="9">
        <v>45056</v>
      </c>
      <c r="L338" s="9">
        <v>45786</v>
      </c>
      <c r="M338" s="10">
        <v>1113</v>
      </c>
      <c r="N338" s="9">
        <v>45238</v>
      </c>
    </row>
    <row r="339" spans="1:14" ht="165.75">
      <c r="A339" s="10" t="s">
        <v>990</v>
      </c>
      <c r="B339" s="16" t="s">
        <v>15</v>
      </c>
      <c r="C339" s="10" t="s">
        <v>715</v>
      </c>
      <c r="D339" s="10" t="s">
        <v>991</v>
      </c>
      <c r="E339" s="10" t="s">
        <v>765</v>
      </c>
      <c r="F339" s="6" t="s">
        <v>984</v>
      </c>
      <c r="G339" s="10" t="s">
        <v>985</v>
      </c>
      <c r="H339" s="6" t="s">
        <v>475</v>
      </c>
      <c r="I339" s="10" t="s">
        <v>894</v>
      </c>
      <c r="J339" s="56">
        <v>238728</v>
      </c>
      <c r="K339" s="9">
        <v>45056</v>
      </c>
      <c r="L339" s="9">
        <v>45786</v>
      </c>
      <c r="M339" s="10">
        <v>1113</v>
      </c>
      <c r="N339" s="9">
        <v>45238</v>
      </c>
    </row>
    <row r="340" spans="1:14" ht="280.5">
      <c r="A340" s="10" t="s">
        <v>992</v>
      </c>
      <c r="B340" s="16" t="s">
        <v>15</v>
      </c>
      <c r="C340" s="10" t="s">
        <v>715</v>
      </c>
      <c r="D340" s="10" t="s">
        <v>993</v>
      </c>
      <c r="E340" s="10" t="s">
        <v>765</v>
      </c>
      <c r="F340" s="6" t="s">
        <v>994</v>
      </c>
      <c r="G340" s="10" t="s">
        <v>995</v>
      </c>
      <c r="H340" s="6" t="s">
        <v>994</v>
      </c>
      <c r="I340" s="10" t="s">
        <v>995</v>
      </c>
      <c r="J340" s="56">
        <v>88907.05</v>
      </c>
      <c r="K340" s="9">
        <v>45184</v>
      </c>
      <c r="L340" s="9">
        <v>45473</v>
      </c>
      <c r="M340" s="10">
        <v>1145</v>
      </c>
      <c r="N340" s="9">
        <v>45247</v>
      </c>
    </row>
    <row r="341" spans="1:14" ht="280.5">
      <c r="A341" s="10" t="s">
        <v>996</v>
      </c>
      <c r="B341" s="16" t="s">
        <v>15</v>
      </c>
      <c r="C341" s="10" t="s">
        <v>715</v>
      </c>
      <c r="D341" s="10" t="s">
        <v>997</v>
      </c>
      <c r="E341" s="10" t="s">
        <v>765</v>
      </c>
      <c r="F341" s="6" t="s">
        <v>998</v>
      </c>
      <c r="G341" s="10" t="s">
        <v>999</v>
      </c>
      <c r="H341" s="6" t="s">
        <v>998</v>
      </c>
      <c r="I341" s="10" t="s">
        <v>999</v>
      </c>
      <c r="J341" s="56">
        <v>4719.33</v>
      </c>
      <c r="K341" s="9">
        <v>45184</v>
      </c>
      <c r="L341" s="9">
        <v>45473</v>
      </c>
      <c r="M341" s="10">
        <v>1145</v>
      </c>
      <c r="N341" s="9">
        <v>45247</v>
      </c>
    </row>
    <row r="342" spans="1:14" ht="114.75">
      <c r="A342" s="10" t="s">
        <v>1000</v>
      </c>
      <c r="B342" s="16" t="s">
        <v>15</v>
      </c>
      <c r="C342" s="10" t="s">
        <v>715</v>
      </c>
      <c r="D342" s="10" t="s">
        <v>1001</v>
      </c>
      <c r="E342" s="10" t="s">
        <v>765</v>
      </c>
      <c r="F342" s="6" t="s">
        <v>1002</v>
      </c>
      <c r="G342" s="10" t="s">
        <v>1003</v>
      </c>
      <c r="H342" s="6" t="s">
        <v>1002</v>
      </c>
      <c r="I342" s="10" t="s">
        <v>1003</v>
      </c>
      <c r="J342" s="56">
        <v>7680</v>
      </c>
      <c r="K342" s="9">
        <v>45200</v>
      </c>
      <c r="L342" s="9">
        <v>45473</v>
      </c>
      <c r="M342" s="10">
        <v>1145</v>
      </c>
      <c r="N342" s="9">
        <v>45247</v>
      </c>
    </row>
    <row r="343" spans="1:14" ht="114.75">
      <c r="A343" s="10" t="s">
        <v>1004</v>
      </c>
      <c r="B343" s="16" t="s">
        <v>15</v>
      </c>
      <c r="C343" s="10" t="s">
        <v>715</v>
      </c>
      <c r="D343" s="10" t="s">
        <v>1005</v>
      </c>
      <c r="E343" s="10" t="s">
        <v>765</v>
      </c>
      <c r="F343" s="18" t="s">
        <v>1006</v>
      </c>
      <c r="G343" s="10" t="s">
        <v>1007</v>
      </c>
      <c r="H343" s="18" t="s">
        <v>1006</v>
      </c>
      <c r="I343" s="10" t="s">
        <v>1007</v>
      </c>
      <c r="J343" s="56">
        <v>32625</v>
      </c>
      <c r="K343" s="9">
        <v>45231</v>
      </c>
      <c r="L343" s="9">
        <v>45504</v>
      </c>
      <c r="M343" s="10">
        <v>1145</v>
      </c>
      <c r="N343" s="9">
        <v>45247</v>
      </c>
    </row>
    <row r="344" spans="1:14" ht="114.75">
      <c r="A344" s="10" t="s">
        <v>1008</v>
      </c>
      <c r="B344" s="16" t="s">
        <v>15</v>
      </c>
      <c r="C344" s="10" t="s">
        <v>715</v>
      </c>
      <c r="D344" s="10" t="s">
        <v>1009</v>
      </c>
      <c r="E344" s="10" t="s">
        <v>765</v>
      </c>
      <c r="F344" s="18" t="s">
        <v>1006</v>
      </c>
      <c r="G344" s="10" t="s">
        <v>1007</v>
      </c>
      <c r="H344" s="18" t="s">
        <v>1006</v>
      </c>
      <c r="I344" s="10" t="s">
        <v>1007</v>
      </c>
      <c r="J344" s="56">
        <v>32037.9</v>
      </c>
      <c r="K344" s="9">
        <v>45231</v>
      </c>
      <c r="L344" s="9">
        <v>45504</v>
      </c>
      <c r="M344" s="10">
        <v>1145</v>
      </c>
      <c r="N344" s="9">
        <v>45247</v>
      </c>
    </row>
    <row r="345" spans="1:14" ht="114.75">
      <c r="A345" s="10" t="s">
        <v>1010</v>
      </c>
      <c r="B345" s="16" t="s">
        <v>15</v>
      </c>
      <c r="C345" s="10" t="s">
        <v>715</v>
      </c>
      <c r="D345" s="10" t="s">
        <v>1011</v>
      </c>
      <c r="E345" s="10" t="s">
        <v>765</v>
      </c>
      <c r="F345" s="18" t="s">
        <v>181</v>
      </c>
      <c r="G345" s="10" t="s">
        <v>1012</v>
      </c>
      <c r="H345" s="18" t="s">
        <v>181</v>
      </c>
      <c r="I345" s="10" t="s">
        <v>1012</v>
      </c>
      <c r="J345" s="56">
        <v>2377.44</v>
      </c>
      <c r="K345" s="9">
        <v>45231</v>
      </c>
      <c r="L345" s="9">
        <v>45504</v>
      </c>
      <c r="M345" s="10">
        <v>1145</v>
      </c>
      <c r="N345" s="9">
        <v>45247</v>
      </c>
    </row>
    <row r="346" spans="1:14" ht="153">
      <c r="A346" s="10" t="s">
        <v>1013</v>
      </c>
      <c r="B346" s="16" t="s">
        <v>15</v>
      </c>
      <c r="C346" s="10" t="s">
        <v>715</v>
      </c>
      <c r="D346" s="10" t="s">
        <v>1014</v>
      </c>
      <c r="E346" s="10" t="s">
        <v>765</v>
      </c>
      <c r="F346" s="18" t="s">
        <v>1015</v>
      </c>
      <c r="G346" s="10" t="s">
        <v>1016</v>
      </c>
      <c r="H346" s="18" t="s">
        <v>1015</v>
      </c>
      <c r="I346" s="10" t="s">
        <v>1016</v>
      </c>
      <c r="J346" s="56">
        <v>8128.2150000000011</v>
      </c>
      <c r="K346" s="9">
        <v>45200</v>
      </c>
      <c r="L346" s="9">
        <v>45473</v>
      </c>
      <c r="M346" s="10">
        <v>1145</v>
      </c>
      <c r="N346" s="9">
        <v>45247</v>
      </c>
    </row>
    <row r="347" spans="1:14" ht="153">
      <c r="A347" s="10" t="s">
        <v>1017</v>
      </c>
      <c r="B347" s="16" t="s">
        <v>15</v>
      </c>
      <c r="C347" s="10" t="s">
        <v>715</v>
      </c>
      <c r="D347" s="10" t="s">
        <v>1018</v>
      </c>
      <c r="E347" s="10" t="s">
        <v>765</v>
      </c>
      <c r="F347" s="18" t="s">
        <v>1019</v>
      </c>
      <c r="G347" s="10" t="s">
        <v>1020</v>
      </c>
      <c r="H347" s="18" t="s">
        <v>1019</v>
      </c>
      <c r="I347" s="10" t="s">
        <v>1020</v>
      </c>
      <c r="J347" s="56">
        <v>107411.625</v>
      </c>
      <c r="K347" s="9">
        <v>45200</v>
      </c>
      <c r="L347" s="9">
        <v>45473</v>
      </c>
      <c r="M347" s="10">
        <v>1145</v>
      </c>
      <c r="N347" s="9">
        <v>45247</v>
      </c>
    </row>
    <row r="348" spans="1:14" ht="127.5">
      <c r="A348" s="10" t="s">
        <v>1021</v>
      </c>
      <c r="B348" s="16" t="s">
        <v>15</v>
      </c>
      <c r="C348" s="10" t="s">
        <v>715</v>
      </c>
      <c r="D348" s="10" t="s">
        <v>1022</v>
      </c>
      <c r="E348" s="10" t="s">
        <v>765</v>
      </c>
      <c r="F348" s="18" t="s">
        <v>1023</v>
      </c>
      <c r="G348" s="10" t="s">
        <v>1024</v>
      </c>
      <c r="H348" s="18" t="s">
        <v>1023</v>
      </c>
      <c r="I348" s="10" t="s">
        <v>1024</v>
      </c>
      <c r="J348" s="56">
        <v>117756.55</v>
      </c>
      <c r="K348" s="9">
        <v>45184</v>
      </c>
      <c r="L348" s="9">
        <v>45365</v>
      </c>
      <c r="M348" s="10">
        <v>1145</v>
      </c>
      <c r="N348" s="9">
        <v>45247</v>
      </c>
    </row>
    <row r="349" spans="1:14" ht="127.5">
      <c r="A349" s="10" t="s">
        <v>1025</v>
      </c>
      <c r="B349" s="16" t="s">
        <v>15</v>
      </c>
      <c r="C349" s="10" t="s">
        <v>715</v>
      </c>
      <c r="D349" s="10" t="s">
        <v>1026</v>
      </c>
      <c r="E349" s="10" t="s">
        <v>765</v>
      </c>
      <c r="F349" s="6" t="s">
        <v>1027</v>
      </c>
      <c r="G349" s="10" t="s">
        <v>1028</v>
      </c>
      <c r="H349" s="6" t="s">
        <v>1029</v>
      </c>
      <c r="I349" s="10" t="s">
        <v>1030</v>
      </c>
      <c r="J349" s="56">
        <v>49600</v>
      </c>
      <c r="K349" s="9">
        <v>45250</v>
      </c>
      <c r="L349" s="9">
        <v>46345</v>
      </c>
      <c r="M349" s="10">
        <v>1166</v>
      </c>
      <c r="N349" s="9">
        <v>45252</v>
      </c>
    </row>
    <row r="350" spans="1:14" ht="127.5">
      <c r="A350" s="10" t="s">
        <v>1031</v>
      </c>
      <c r="B350" s="16" t="s">
        <v>15</v>
      </c>
      <c r="C350" s="10" t="s">
        <v>715</v>
      </c>
      <c r="D350" s="10" t="s">
        <v>1032</v>
      </c>
      <c r="E350" s="10" t="s">
        <v>765</v>
      </c>
      <c r="F350" s="6" t="s">
        <v>1027</v>
      </c>
      <c r="G350" s="10" t="s">
        <v>1028</v>
      </c>
      <c r="H350" s="6" t="s">
        <v>1029</v>
      </c>
      <c r="I350" s="10" t="s">
        <v>1030</v>
      </c>
      <c r="J350" s="56">
        <v>58400</v>
      </c>
      <c r="K350" s="9">
        <v>45250</v>
      </c>
      <c r="L350" s="9">
        <v>46345</v>
      </c>
      <c r="M350" s="10">
        <v>1166</v>
      </c>
      <c r="N350" s="9">
        <v>45252</v>
      </c>
    </row>
    <row r="351" spans="1:14" ht="127.5">
      <c r="A351" s="10" t="s">
        <v>1033</v>
      </c>
      <c r="B351" s="16" t="s">
        <v>15</v>
      </c>
      <c r="C351" s="10" t="s">
        <v>715</v>
      </c>
      <c r="D351" s="10" t="s">
        <v>1034</v>
      </c>
      <c r="E351" s="10" t="s">
        <v>765</v>
      </c>
      <c r="F351" s="6" t="s">
        <v>1027</v>
      </c>
      <c r="G351" s="10" t="s">
        <v>1028</v>
      </c>
      <c r="H351" s="6" t="s">
        <v>1029</v>
      </c>
      <c r="I351" s="10" t="s">
        <v>1030</v>
      </c>
      <c r="J351" s="56">
        <v>91800</v>
      </c>
      <c r="K351" s="9">
        <v>45250</v>
      </c>
      <c r="L351" s="9">
        <v>46345</v>
      </c>
      <c r="M351" s="10">
        <v>1166</v>
      </c>
      <c r="N351" s="9">
        <v>45252</v>
      </c>
    </row>
    <row r="352" spans="1:14" ht="127.5">
      <c r="A352" s="10" t="s">
        <v>1035</v>
      </c>
      <c r="B352" s="16" t="s">
        <v>15</v>
      </c>
      <c r="C352" s="10" t="s">
        <v>715</v>
      </c>
      <c r="D352" s="10" t="s">
        <v>1036</v>
      </c>
      <c r="E352" s="10" t="s">
        <v>765</v>
      </c>
      <c r="F352" s="6" t="s">
        <v>1027</v>
      </c>
      <c r="G352" s="10" t="s">
        <v>1028</v>
      </c>
      <c r="H352" s="6" t="s">
        <v>1029</v>
      </c>
      <c r="I352" s="10" t="s">
        <v>1030</v>
      </c>
      <c r="J352" s="56">
        <v>222000</v>
      </c>
      <c r="K352" s="9">
        <v>45250</v>
      </c>
      <c r="L352" s="9">
        <v>46345</v>
      </c>
      <c r="M352" s="10">
        <v>1166</v>
      </c>
      <c r="N352" s="9">
        <v>45252</v>
      </c>
    </row>
    <row r="353" spans="1:14" ht="127.5">
      <c r="A353" s="10" t="s">
        <v>1037</v>
      </c>
      <c r="B353" s="16" t="s">
        <v>15</v>
      </c>
      <c r="C353" s="10" t="s">
        <v>715</v>
      </c>
      <c r="D353" s="10" t="s">
        <v>1038</v>
      </c>
      <c r="E353" s="10" t="s">
        <v>765</v>
      </c>
      <c r="F353" s="6" t="s">
        <v>1027</v>
      </c>
      <c r="G353" s="10" t="s">
        <v>1028</v>
      </c>
      <c r="H353" s="6" t="s">
        <v>1029</v>
      </c>
      <c r="I353" s="10" t="s">
        <v>1030</v>
      </c>
      <c r="J353" s="56">
        <v>105600</v>
      </c>
      <c r="K353" s="9">
        <v>45250</v>
      </c>
      <c r="L353" s="9">
        <v>46345</v>
      </c>
      <c r="M353" s="10">
        <v>1166</v>
      </c>
      <c r="N353" s="9">
        <v>45252</v>
      </c>
    </row>
    <row r="354" spans="1:14" ht="127.5">
      <c r="A354" s="10" t="s">
        <v>1039</v>
      </c>
      <c r="B354" s="16" t="s">
        <v>15</v>
      </c>
      <c r="C354" s="10" t="s">
        <v>715</v>
      </c>
      <c r="D354" s="10" t="s">
        <v>1040</v>
      </c>
      <c r="E354" s="10" t="s">
        <v>765</v>
      </c>
      <c r="F354" s="6" t="s">
        <v>1027</v>
      </c>
      <c r="G354" s="10" t="s">
        <v>1028</v>
      </c>
      <c r="H354" s="6" t="s">
        <v>1029</v>
      </c>
      <c r="I354" s="10" t="s">
        <v>1030</v>
      </c>
      <c r="J354" s="56">
        <v>235200</v>
      </c>
      <c r="K354" s="9">
        <v>45250</v>
      </c>
      <c r="L354" s="9">
        <v>46345</v>
      </c>
      <c r="M354" s="10">
        <v>1166</v>
      </c>
      <c r="N354" s="9">
        <v>45252</v>
      </c>
    </row>
    <row r="355" spans="1:14" ht="127.5">
      <c r="A355" s="10" t="s">
        <v>1041</v>
      </c>
      <c r="B355" s="16" t="s">
        <v>15</v>
      </c>
      <c r="C355" s="10" t="s">
        <v>715</v>
      </c>
      <c r="D355" s="10" t="s">
        <v>1042</v>
      </c>
      <c r="E355" s="10" t="s">
        <v>765</v>
      </c>
      <c r="F355" s="6" t="s">
        <v>1027</v>
      </c>
      <c r="G355" s="10" t="s">
        <v>1028</v>
      </c>
      <c r="H355" s="6" t="s">
        <v>905</v>
      </c>
      <c r="I355" s="10" t="s">
        <v>906</v>
      </c>
      <c r="J355" s="56">
        <v>49000</v>
      </c>
      <c r="K355" s="9">
        <v>45250</v>
      </c>
      <c r="L355" s="9">
        <v>46345</v>
      </c>
      <c r="M355" s="10">
        <v>1166</v>
      </c>
      <c r="N355" s="9">
        <v>45252</v>
      </c>
    </row>
    <row r="356" spans="1:14" ht="127.5">
      <c r="A356" s="10" t="s">
        <v>1043</v>
      </c>
      <c r="B356" s="16" t="s">
        <v>15</v>
      </c>
      <c r="C356" s="10" t="s">
        <v>715</v>
      </c>
      <c r="D356" s="10" t="s">
        <v>1044</v>
      </c>
      <c r="E356" s="10" t="s">
        <v>765</v>
      </c>
      <c r="F356" s="6" t="s">
        <v>1027</v>
      </c>
      <c r="G356" s="10" t="s">
        <v>1028</v>
      </c>
      <c r="H356" s="6" t="s">
        <v>905</v>
      </c>
      <c r="I356" s="10" t="s">
        <v>906</v>
      </c>
      <c r="J356" s="56">
        <v>69650</v>
      </c>
      <c r="K356" s="9">
        <v>45250</v>
      </c>
      <c r="L356" s="9">
        <v>46345</v>
      </c>
      <c r="M356" s="10">
        <v>1166</v>
      </c>
      <c r="N356" s="9">
        <v>45252</v>
      </c>
    </row>
    <row r="357" spans="1:14" ht="127.5">
      <c r="A357" s="10" t="s">
        <v>1045</v>
      </c>
      <c r="B357" s="16" t="s">
        <v>15</v>
      </c>
      <c r="C357" s="10" t="s">
        <v>715</v>
      </c>
      <c r="D357" s="10" t="s">
        <v>1046</v>
      </c>
      <c r="E357" s="10" t="s">
        <v>765</v>
      </c>
      <c r="F357" s="6" t="s">
        <v>1027</v>
      </c>
      <c r="G357" s="10" t="s">
        <v>1028</v>
      </c>
      <c r="H357" s="6" t="s">
        <v>905</v>
      </c>
      <c r="I357" s="10" t="s">
        <v>906</v>
      </c>
      <c r="J357" s="56">
        <v>105960</v>
      </c>
      <c r="K357" s="9">
        <v>45250</v>
      </c>
      <c r="L357" s="9">
        <v>46345</v>
      </c>
      <c r="M357" s="10">
        <v>1166</v>
      </c>
      <c r="N357" s="9">
        <v>45252</v>
      </c>
    </row>
    <row r="358" spans="1:14" ht="127.5">
      <c r="A358" s="10" t="s">
        <v>1047</v>
      </c>
      <c r="B358" s="16" t="s">
        <v>15</v>
      </c>
      <c r="C358" s="10" t="s">
        <v>715</v>
      </c>
      <c r="D358" s="10" t="s">
        <v>1048</v>
      </c>
      <c r="E358" s="10" t="s">
        <v>765</v>
      </c>
      <c r="F358" s="6" t="s">
        <v>1027</v>
      </c>
      <c r="G358" s="10" t="s">
        <v>1028</v>
      </c>
      <c r="H358" s="6" t="s">
        <v>905</v>
      </c>
      <c r="I358" s="10" t="s">
        <v>906</v>
      </c>
      <c r="J358" s="56">
        <v>229530</v>
      </c>
      <c r="K358" s="9">
        <v>45250</v>
      </c>
      <c r="L358" s="9">
        <v>46345</v>
      </c>
      <c r="M358" s="10">
        <v>1166</v>
      </c>
      <c r="N358" s="9">
        <v>45252</v>
      </c>
    </row>
    <row r="359" spans="1:14" ht="127.5">
      <c r="A359" s="10" t="s">
        <v>1049</v>
      </c>
      <c r="B359" s="16" t="s">
        <v>15</v>
      </c>
      <c r="C359" s="10" t="s">
        <v>715</v>
      </c>
      <c r="D359" s="10" t="s">
        <v>1050</v>
      </c>
      <c r="E359" s="10" t="s">
        <v>765</v>
      </c>
      <c r="F359" s="6" t="s">
        <v>1027</v>
      </c>
      <c r="G359" s="10" t="s">
        <v>1028</v>
      </c>
      <c r="H359" s="6" t="s">
        <v>905</v>
      </c>
      <c r="I359" s="10" t="s">
        <v>906</v>
      </c>
      <c r="J359" s="56">
        <v>139560</v>
      </c>
      <c r="K359" s="9">
        <v>45250</v>
      </c>
      <c r="L359" s="9">
        <v>46345</v>
      </c>
      <c r="M359" s="10">
        <v>1166</v>
      </c>
      <c r="N359" s="9">
        <v>45252</v>
      </c>
    </row>
    <row r="360" spans="1:14" ht="127.5">
      <c r="A360" s="10" t="s">
        <v>1051</v>
      </c>
      <c r="B360" s="16" t="s">
        <v>15</v>
      </c>
      <c r="C360" s="10" t="s">
        <v>715</v>
      </c>
      <c r="D360" s="10" t="s">
        <v>1052</v>
      </c>
      <c r="E360" s="10" t="s">
        <v>765</v>
      </c>
      <c r="F360" s="6" t="s">
        <v>1027</v>
      </c>
      <c r="G360" s="10" t="s">
        <v>1028</v>
      </c>
      <c r="H360" s="6" t="s">
        <v>905</v>
      </c>
      <c r="I360" s="10" t="s">
        <v>906</v>
      </c>
      <c r="J360" s="56">
        <v>330000</v>
      </c>
      <c r="K360" s="9">
        <v>45250</v>
      </c>
      <c r="L360" s="9">
        <v>46345</v>
      </c>
      <c r="M360" s="10">
        <v>1166</v>
      </c>
      <c r="N360" s="9">
        <v>45252</v>
      </c>
    </row>
    <row r="361" spans="1:14" ht="127.5">
      <c r="A361" s="10" t="s">
        <v>1053</v>
      </c>
      <c r="B361" s="16" t="s">
        <v>15</v>
      </c>
      <c r="C361" s="10" t="s">
        <v>715</v>
      </c>
      <c r="D361" s="10" t="s">
        <v>1054</v>
      </c>
      <c r="E361" s="10" t="s">
        <v>765</v>
      </c>
      <c r="F361" s="6" t="s">
        <v>1027</v>
      </c>
      <c r="G361" s="10" t="s">
        <v>1028</v>
      </c>
      <c r="H361" s="6" t="s">
        <v>886</v>
      </c>
      <c r="I361" s="10" t="s">
        <v>887</v>
      </c>
      <c r="J361" s="56">
        <v>48650</v>
      </c>
      <c r="K361" s="9">
        <v>45250</v>
      </c>
      <c r="L361" s="9">
        <v>46345</v>
      </c>
      <c r="M361" s="10">
        <v>1166</v>
      </c>
      <c r="N361" s="9">
        <v>45252</v>
      </c>
    </row>
    <row r="362" spans="1:14" ht="127.5">
      <c r="A362" s="10" t="s">
        <v>1055</v>
      </c>
      <c r="B362" s="16" t="s">
        <v>15</v>
      </c>
      <c r="C362" s="10" t="s">
        <v>715</v>
      </c>
      <c r="D362" s="10" t="s">
        <v>1056</v>
      </c>
      <c r="E362" s="10" t="s">
        <v>765</v>
      </c>
      <c r="F362" s="6" t="s">
        <v>1027</v>
      </c>
      <c r="G362" s="10" t="s">
        <v>1028</v>
      </c>
      <c r="H362" s="6" t="s">
        <v>886</v>
      </c>
      <c r="I362" s="10" t="s">
        <v>887</v>
      </c>
      <c r="J362" s="56">
        <v>62930</v>
      </c>
      <c r="K362" s="9">
        <v>45250</v>
      </c>
      <c r="L362" s="9">
        <v>46345</v>
      </c>
      <c r="M362" s="10">
        <v>1166</v>
      </c>
      <c r="N362" s="9">
        <v>45252</v>
      </c>
    </row>
    <row r="363" spans="1:14" ht="127.5">
      <c r="A363" s="10" t="s">
        <v>1057</v>
      </c>
      <c r="B363" s="16" t="s">
        <v>15</v>
      </c>
      <c r="C363" s="10" t="s">
        <v>715</v>
      </c>
      <c r="D363" s="10" t="s">
        <v>1058</v>
      </c>
      <c r="E363" s="10" t="s">
        <v>765</v>
      </c>
      <c r="F363" s="6" t="s">
        <v>1027</v>
      </c>
      <c r="G363" s="10" t="s">
        <v>1028</v>
      </c>
      <c r="H363" s="6" t="s">
        <v>886</v>
      </c>
      <c r="I363" s="10" t="s">
        <v>887</v>
      </c>
      <c r="J363" s="54">
        <v>112800</v>
      </c>
      <c r="K363" s="9">
        <v>45250</v>
      </c>
      <c r="L363" s="9">
        <v>46345</v>
      </c>
      <c r="M363" s="10">
        <v>1166</v>
      </c>
      <c r="N363" s="9">
        <v>45252</v>
      </c>
    </row>
    <row r="364" spans="1:14" ht="127.5">
      <c r="A364" s="10" t="s">
        <v>1059</v>
      </c>
      <c r="B364" s="16" t="s">
        <v>15</v>
      </c>
      <c r="C364" s="10" t="s">
        <v>715</v>
      </c>
      <c r="D364" s="10" t="s">
        <v>1060</v>
      </c>
      <c r="E364" s="10" t="s">
        <v>765</v>
      </c>
      <c r="F364" s="6" t="s">
        <v>1027</v>
      </c>
      <c r="G364" s="10" t="s">
        <v>1028</v>
      </c>
      <c r="H364" s="6" t="s">
        <v>886</v>
      </c>
      <c r="I364" s="10" t="s">
        <v>887</v>
      </c>
      <c r="J364" s="54">
        <v>220290</v>
      </c>
      <c r="K364" s="9">
        <v>45250</v>
      </c>
      <c r="L364" s="9">
        <v>46345</v>
      </c>
      <c r="M364" s="10">
        <v>1166</v>
      </c>
      <c r="N364" s="9">
        <v>45252</v>
      </c>
    </row>
    <row r="365" spans="1:14" ht="127.5">
      <c r="A365" s="10" t="s">
        <v>1061</v>
      </c>
      <c r="B365" s="16" t="s">
        <v>15</v>
      </c>
      <c r="C365" s="10" t="s">
        <v>715</v>
      </c>
      <c r="D365" s="10" t="s">
        <v>1062</v>
      </c>
      <c r="E365" s="10" t="s">
        <v>765</v>
      </c>
      <c r="F365" s="6" t="s">
        <v>1027</v>
      </c>
      <c r="G365" s="10" t="s">
        <v>1028</v>
      </c>
      <c r="H365" s="6" t="s">
        <v>886</v>
      </c>
      <c r="I365" s="10" t="s">
        <v>887</v>
      </c>
      <c r="J365" s="54">
        <v>145440</v>
      </c>
      <c r="K365" s="9">
        <v>45250</v>
      </c>
      <c r="L365" s="9">
        <v>46345</v>
      </c>
      <c r="M365" s="10">
        <v>1166</v>
      </c>
      <c r="N365" s="9">
        <v>45252</v>
      </c>
    </row>
    <row r="366" spans="1:14" ht="127.5">
      <c r="A366" s="10" t="s">
        <v>1063</v>
      </c>
      <c r="B366" s="16" t="s">
        <v>15</v>
      </c>
      <c r="C366" s="10" t="s">
        <v>715</v>
      </c>
      <c r="D366" s="10" t="s">
        <v>1064</v>
      </c>
      <c r="E366" s="10" t="s">
        <v>765</v>
      </c>
      <c r="F366" s="6" t="s">
        <v>1027</v>
      </c>
      <c r="G366" s="10" t="s">
        <v>1028</v>
      </c>
      <c r="H366" s="6" t="s">
        <v>886</v>
      </c>
      <c r="I366" s="10" t="s">
        <v>887</v>
      </c>
      <c r="J366" s="54">
        <v>309120</v>
      </c>
      <c r="K366" s="9">
        <v>45250</v>
      </c>
      <c r="L366" s="9">
        <v>46345</v>
      </c>
      <c r="M366" s="10">
        <v>1166</v>
      </c>
      <c r="N366" s="9">
        <v>45252</v>
      </c>
    </row>
    <row r="367" spans="1:14" ht="127.5">
      <c r="A367" s="10" t="s">
        <v>1065</v>
      </c>
      <c r="B367" s="16" t="s">
        <v>15</v>
      </c>
      <c r="C367" s="10" t="s">
        <v>715</v>
      </c>
      <c r="D367" s="10" t="s">
        <v>1066</v>
      </c>
      <c r="E367" s="10" t="s">
        <v>765</v>
      </c>
      <c r="F367" s="6" t="s">
        <v>1027</v>
      </c>
      <c r="G367" s="10" t="s">
        <v>1028</v>
      </c>
      <c r="H367" s="10">
        <v>11206730159</v>
      </c>
      <c r="I367" s="10" t="s">
        <v>916</v>
      </c>
      <c r="J367" s="54">
        <v>53200</v>
      </c>
      <c r="K367" s="9">
        <v>45250</v>
      </c>
      <c r="L367" s="9">
        <v>46345</v>
      </c>
      <c r="M367" s="10">
        <v>1166</v>
      </c>
      <c r="N367" s="9">
        <v>45252</v>
      </c>
    </row>
    <row r="368" spans="1:14" ht="127.5">
      <c r="A368" s="10" t="s">
        <v>1067</v>
      </c>
      <c r="B368" s="16" t="s">
        <v>15</v>
      </c>
      <c r="C368" s="10" t="s">
        <v>715</v>
      </c>
      <c r="D368" s="10" t="s">
        <v>1068</v>
      </c>
      <c r="E368" s="10" t="s">
        <v>765</v>
      </c>
      <c r="F368" s="6" t="s">
        <v>1027</v>
      </c>
      <c r="G368" s="10" t="s">
        <v>1028</v>
      </c>
      <c r="H368" s="10">
        <v>11206730159</v>
      </c>
      <c r="I368" s="10" t="s">
        <v>916</v>
      </c>
      <c r="J368" s="54">
        <v>68600</v>
      </c>
      <c r="K368" s="9">
        <v>45250</v>
      </c>
      <c r="L368" s="9">
        <v>46345</v>
      </c>
      <c r="M368" s="10">
        <v>1166</v>
      </c>
      <c r="N368" s="9">
        <v>45252</v>
      </c>
    </row>
    <row r="369" spans="1:14" ht="127.5">
      <c r="A369" s="10" t="s">
        <v>1069</v>
      </c>
      <c r="B369" s="16" t="s">
        <v>15</v>
      </c>
      <c r="C369" s="10" t="s">
        <v>715</v>
      </c>
      <c r="D369" s="10" t="s">
        <v>1070</v>
      </c>
      <c r="E369" s="10" t="s">
        <v>765</v>
      </c>
      <c r="F369" s="6" t="s">
        <v>1027</v>
      </c>
      <c r="G369" s="10" t="s">
        <v>1028</v>
      </c>
      <c r="H369" s="10">
        <v>11206730159</v>
      </c>
      <c r="I369" s="10" t="s">
        <v>916</v>
      </c>
      <c r="J369" s="54">
        <v>110400</v>
      </c>
      <c r="K369" s="9">
        <v>45250</v>
      </c>
      <c r="L369" s="9">
        <v>46345</v>
      </c>
      <c r="M369" s="10">
        <v>1166</v>
      </c>
      <c r="N369" s="9">
        <v>45252</v>
      </c>
    </row>
    <row r="370" spans="1:14" ht="127.5">
      <c r="A370" s="10" t="s">
        <v>1071</v>
      </c>
      <c r="B370" s="16" t="s">
        <v>15</v>
      </c>
      <c r="C370" s="10" t="s">
        <v>715</v>
      </c>
      <c r="D370" s="10" t="s">
        <v>1072</v>
      </c>
      <c r="E370" s="10" t="s">
        <v>765</v>
      </c>
      <c r="F370" s="6" t="s">
        <v>1027</v>
      </c>
      <c r="G370" s="10" t="s">
        <v>1028</v>
      </c>
      <c r="H370" s="10">
        <v>11206730159</v>
      </c>
      <c r="I370" s="10" t="s">
        <v>916</v>
      </c>
      <c r="J370" s="54">
        <v>236250</v>
      </c>
      <c r="K370" s="9">
        <v>45250</v>
      </c>
      <c r="L370" s="9">
        <v>46345</v>
      </c>
      <c r="M370" s="10">
        <v>1166</v>
      </c>
      <c r="N370" s="9">
        <v>45252</v>
      </c>
    </row>
    <row r="371" spans="1:14" ht="127.5">
      <c r="A371" s="10" t="s">
        <v>1073</v>
      </c>
      <c r="B371" s="16" t="s">
        <v>15</v>
      </c>
      <c r="C371" s="10" t="s">
        <v>715</v>
      </c>
      <c r="D371" s="10" t="s">
        <v>1074</v>
      </c>
      <c r="E371" s="10" t="s">
        <v>765</v>
      </c>
      <c r="F371" s="6" t="s">
        <v>1027</v>
      </c>
      <c r="G371" s="10" t="s">
        <v>1028</v>
      </c>
      <c r="H371" s="10">
        <v>11206730159</v>
      </c>
      <c r="I371" s="10" t="s">
        <v>916</v>
      </c>
      <c r="J371" s="54">
        <v>138000</v>
      </c>
      <c r="K371" s="9">
        <v>45250</v>
      </c>
      <c r="L371" s="9">
        <v>46345</v>
      </c>
      <c r="M371" s="10">
        <v>1166</v>
      </c>
      <c r="N371" s="9">
        <v>45252</v>
      </c>
    </row>
    <row r="372" spans="1:14" ht="127.5">
      <c r="A372" s="10" t="s">
        <v>1075</v>
      </c>
      <c r="B372" s="16" t="s">
        <v>15</v>
      </c>
      <c r="C372" s="10" t="s">
        <v>715</v>
      </c>
      <c r="D372" s="10" t="s">
        <v>1076</v>
      </c>
      <c r="E372" s="10" t="s">
        <v>765</v>
      </c>
      <c r="F372" s="6" t="s">
        <v>1027</v>
      </c>
      <c r="G372" s="10" t="s">
        <v>1028</v>
      </c>
      <c r="H372" s="10">
        <v>11206730159</v>
      </c>
      <c r="I372" s="10" t="s">
        <v>916</v>
      </c>
      <c r="J372" s="54">
        <v>304500</v>
      </c>
      <c r="K372" s="9">
        <v>45250</v>
      </c>
      <c r="L372" s="9">
        <v>46345</v>
      </c>
      <c r="M372" s="10">
        <v>1166</v>
      </c>
      <c r="N372" s="9">
        <v>45252</v>
      </c>
    </row>
    <row r="373" spans="1:14" ht="127.5">
      <c r="A373" s="10" t="s">
        <v>1077</v>
      </c>
      <c r="B373" s="16" t="s">
        <v>15</v>
      </c>
      <c r="C373" s="10" t="s">
        <v>715</v>
      </c>
      <c r="D373" s="10" t="s">
        <v>1078</v>
      </c>
      <c r="E373" s="10" t="s">
        <v>765</v>
      </c>
      <c r="F373" s="6" t="s">
        <v>1027</v>
      </c>
      <c r="G373" s="10" t="s">
        <v>1028</v>
      </c>
      <c r="H373" s="6" t="s">
        <v>911</v>
      </c>
      <c r="I373" s="10" t="s">
        <v>912</v>
      </c>
      <c r="J373" s="56">
        <v>54250</v>
      </c>
      <c r="K373" s="9">
        <v>45250</v>
      </c>
      <c r="L373" s="9">
        <v>46345</v>
      </c>
      <c r="M373" s="10">
        <v>1166</v>
      </c>
      <c r="N373" s="9">
        <v>45252</v>
      </c>
    </row>
    <row r="374" spans="1:14" ht="127.5">
      <c r="A374" s="10" t="s">
        <v>1079</v>
      </c>
      <c r="B374" s="16" t="s">
        <v>15</v>
      </c>
      <c r="C374" s="10" t="s">
        <v>715</v>
      </c>
      <c r="D374" s="10" t="s">
        <v>1080</v>
      </c>
      <c r="E374" s="10" t="s">
        <v>765</v>
      </c>
      <c r="F374" s="6" t="s">
        <v>1027</v>
      </c>
      <c r="G374" s="10" t="s">
        <v>1028</v>
      </c>
      <c r="H374" s="6" t="s">
        <v>911</v>
      </c>
      <c r="I374" s="10" t="s">
        <v>912</v>
      </c>
      <c r="J374" s="56">
        <v>68250</v>
      </c>
      <c r="K374" s="9">
        <v>45250</v>
      </c>
      <c r="L374" s="9">
        <v>46345</v>
      </c>
      <c r="M374" s="10">
        <v>1166</v>
      </c>
      <c r="N374" s="9">
        <v>45252</v>
      </c>
    </row>
    <row r="375" spans="1:14" ht="127.5">
      <c r="A375" s="10" t="s">
        <v>1081</v>
      </c>
      <c r="B375" s="16" t="s">
        <v>15</v>
      </c>
      <c r="C375" s="10" t="s">
        <v>715</v>
      </c>
      <c r="D375" s="10" t="s">
        <v>1082</v>
      </c>
      <c r="E375" s="10" t="s">
        <v>765</v>
      </c>
      <c r="F375" s="6" t="s">
        <v>1027</v>
      </c>
      <c r="G375" s="10" t="s">
        <v>1028</v>
      </c>
      <c r="H375" s="6" t="s">
        <v>911</v>
      </c>
      <c r="I375" s="10" t="s">
        <v>912</v>
      </c>
      <c r="J375" s="56">
        <v>99000</v>
      </c>
      <c r="K375" s="9">
        <v>45250</v>
      </c>
      <c r="L375" s="9">
        <v>46345</v>
      </c>
      <c r="M375" s="10">
        <v>1166</v>
      </c>
      <c r="N375" s="9">
        <v>45252</v>
      </c>
    </row>
    <row r="376" spans="1:14" ht="127.5">
      <c r="A376" s="10" t="s">
        <v>1083</v>
      </c>
      <c r="B376" s="16" t="s">
        <v>15</v>
      </c>
      <c r="C376" s="10" t="s">
        <v>715</v>
      </c>
      <c r="D376" s="10" t="s">
        <v>1084</v>
      </c>
      <c r="E376" s="10" t="s">
        <v>765</v>
      </c>
      <c r="F376" s="6" t="s">
        <v>1027</v>
      </c>
      <c r="G376" s="10" t="s">
        <v>1028</v>
      </c>
      <c r="H376" s="6" t="s">
        <v>911</v>
      </c>
      <c r="I376" s="10" t="s">
        <v>912</v>
      </c>
      <c r="J376" s="56">
        <v>213150</v>
      </c>
      <c r="K376" s="9">
        <v>45250</v>
      </c>
      <c r="L376" s="9">
        <v>46345</v>
      </c>
      <c r="M376" s="10">
        <v>1166</v>
      </c>
      <c r="N376" s="9">
        <v>45252</v>
      </c>
    </row>
    <row r="377" spans="1:14" ht="127.5">
      <c r="A377" s="10" t="s">
        <v>1085</v>
      </c>
      <c r="B377" s="16" t="s">
        <v>15</v>
      </c>
      <c r="C377" s="10" t="s">
        <v>715</v>
      </c>
      <c r="D377" s="10" t="s">
        <v>1086</v>
      </c>
      <c r="E377" s="10" t="s">
        <v>765</v>
      </c>
      <c r="F377" s="6" t="s">
        <v>1027</v>
      </c>
      <c r="G377" s="10" t="s">
        <v>1028</v>
      </c>
      <c r="H377" s="6" t="s">
        <v>911</v>
      </c>
      <c r="I377" s="10" t="s">
        <v>912</v>
      </c>
      <c r="J377" s="56">
        <v>117000</v>
      </c>
      <c r="K377" s="9">
        <v>45250</v>
      </c>
      <c r="L377" s="9">
        <v>46345</v>
      </c>
      <c r="M377" s="10">
        <v>1166</v>
      </c>
      <c r="N377" s="9">
        <v>45252</v>
      </c>
    </row>
    <row r="378" spans="1:14" ht="140.25">
      <c r="A378" s="10" t="s">
        <v>1087</v>
      </c>
      <c r="B378" s="16" t="s">
        <v>15</v>
      </c>
      <c r="C378" s="10" t="s">
        <v>715</v>
      </c>
      <c r="D378" s="10" t="s">
        <v>1088</v>
      </c>
      <c r="E378" s="10" t="s">
        <v>765</v>
      </c>
      <c r="F378" s="6" t="s">
        <v>1089</v>
      </c>
      <c r="G378" s="10" t="s">
        <v>1090</v>
      </c>
      <c r="H378" s="6" t="s">
        <v>911</v>
      </c>
      <c r="I378" s="10" t="s">
        <v>912</v>
      </c>
      <c r="J378" s="56">
        <v>294420</v>
      </c>
      <c r="K378" s="9">
        <v>45250</v>
      </c>
      <c r="L378" s="9">
        <v>46345</v>
      </c>
      <c r="M378" s="10">
        <v>1166</v>
      </c>
      <c r="N378" s="9">
        <v>45252</v>
      </c>
    </row>
    <row r="379" spans="1:14" ht="140.25">
      <c r="A379" s="10" t="s">
        <v>1091</v>
      </c>
      <c r="B379" s="16" t="s">
        <v>15</v>
      </c>
      <c r="C379" s="10" t="s">
        <v>715</v>
      </c>
      <c r="D379" s="10" t="s">
        <v>1092</v>
      </c>
      <c r="E379" s="10" t="s">
        <v>1093</v>
      </c>
      <c r="F379" s="6" t="s">
        <v>1089</v>
      </c>
      <c r="G379" s="10" t="s">
        <v>1090</v>
      </c>
      <c r="H379" s="6" t="s">
        <v>905</v>
      </c>
      <c r="I379" s="10" t="s">
        <v>906</v>
      </c>
      <c r="J379" s="56">
        <v>20980</v>
      </c>
      <c r="K379" s="9">
        <v>45251</v>
      </c>
      <c r="L379" s="9">
        <v>45981</v>
      </c>
      <c r="M379" s="10">
        <v>1166</v>
      </c>
      <c r="N379" s="9">
        <v>45252</v>
      </c>
    </row>
    <row r="380" spans="1:14" ht="140.25">
      <c r="A380" s="10" t="s">
        <v>1094</v>
      </c>
      <c r="B380" s="16" t="s">
        <v>15</v>
      </c>
      <c r="C380" s="10" t="s">
        <v>715</v>
      </c>
      <c r="D380" s="10" t="s">
        <v>1095</v>
      </c>
      <c r="E380" s="10" t="s">
        <v>1093</v>
      </c>
      <c r="F380" s="6" t="s">
        <v>1089</v>
      </c>
      <c r="G380" s="10" t="s">
        <v>1090</v>
      </c>
      <c r="H380" s="6" t="s">
        <v>911</v>
      </c>
      <c r="I380" s="10" t="s">
        <v>912</v>
      </c>
      <c r="J380" s="56">
        <v>22360</v>
      </c>
      <c r="K380" s="9">
        <v>45251</v>
      </c>
      <c r="L380" s="9">
        <v>45981</v>
      </c>
      <c r="M380" s="10">
        <v>1166</v>
      </c>
      <c r="N380" s="9">
        <v>45252</v>
      </c>
    </row>
    <row r="381" spans="1:14" ht="140.25">
      <c r="A381" s="10" t="s">
        <v>1096</v>
      </c>
      <c r="B381" s="16" t="s">
        <v>15</v>
      </c>
      <c r="C381" s="10" t="s">
        <v>715</v>
      </c>
      <c r="D381" s="10" t="s">
        <v>1097</v>
      </c>
      <c r="E381" s="10" t="s">
        <v>1093</v>
      </c>
      <c r="F381" s="6" t="s">
        <v>1089</v>
      </c>
      <c r="G381" s="10" t="s">
        <v>1090</v>
      </c>
      <c r="H381" s="6" t="s">
        <v>886</v>
      </c>
      <c r="I381" s="10" t="s">
        <v>887</v>
      </c>
      <c r="J381" s="56">
        <v>21960</v>
      </c>
      <c r="K381" s="9">
        <v>45251</v>
      </c>
      <c r="L381" s="9">
        <v>45981</v>
      </c>
      <c r="M381" s="10">
        <v>1166</v>
      </c>
      <c r="N381" s="9">
        <v>45252</v>
      </c>
    </row>
    <row r="382" spans="1:14" ht="140.25">
      <c r="A382" s="10" t="s">
        <v>1098</v>
      </c>
      <c r="B382" s="16" t="s">
        <v>15</v>
      </c>
      <c r="C382" s="10" t="s">
        <v>715</v>
      </c>
      <c r="D382" s="10" t="s">
        <v>1099</v>
      </c>
      <c r="E382" s="10" t="s">
        <v>1093</v>
      </c>
      <c r="F382" s="6" t="s">
        <v>1089</v>
      </c>
      <c r="G382" s="10" t="s">
        <v>1090</v>
      </c>
      <c r="H382" s="6" t="s">
        <v>1029</v>
      </c>
      <c r="I382" s="10" t="s">
        <v>1030</v>
      </c>
      <c r="J382" s="56">
        <v>21680</v>
      </c>
      <c r="K382" s="9">
        <v>45251</v>
      </c>
      <c r="L382" s="9">
        <v>45981</v>
      </c>
      <c r="M382" s="10">
        <v>1166</v>
      </c>
      <c r="N382" s="9">
        <v>45252</v>
      </c>
    </row>
    <row r="383" spans="1:14" ht="140.25">
      <c r="A383" s="10" t="s">
        <v>1100</v>
      </c>
      <c r="B383" s="16" t="s">
        <v>15</v>
      </c>
      <c r="C383" s="10" t="s">
        <v>715</v>
      </c>
      <c r="D383" s="10" t="s">
        <v>1101</v>
      </c>
      <c r="E383" s="10" t="s">
        <v>1093</v>
      </c>
      <c r="F383" s="6" t="s">
        <v>1089</v>
      </c>
      <c r="G383" s="10" t="s">
        <v>1090</v>
      </c>
      <c r="H383" s="6" t="s">
        <v>1102</v>
      </c>
      <c r="I383" s="10" t="s">
        <v>1103</v>
      </c>
      <c r="J383" s="56">
        <v>19800</v>
      </c>
      <c r="K383" s="9">
        <v>45251</v>
      </c>
      <c r="L383" s="9">
        <v>45981</v>
      </c>
      <c r="M383" s="10">
        <v>1166</v>
      </c>
      <c r="N383" s="9">
        <v>45252</v>
      </c>
    </row>
    <row r="384" spans="1:14" ht="140.25">
      <c r="A384" s="10" t="s">
        <v>1104</v>
      </c>
      <c r="B384" s="16" t="s">
        <v>15</v>
      </c>
      <c r="C384" s="10" t="s">
        <v>715</v>
      </c>
      <c r="D384" s="10" t="s">
        <v>1105</v>
      </c>
      <c r="E384" s="10" t="s">
        <v>1093</v>
      </c>
      <c r="F384" s="6" t="s">
        <v>1089</v>
      </c>
      <c r="G384" s="10" t="s">
        <v>1090</v>
      </c>
      <c r="H384" s="10">
        <v>11206730159</v>
      </c>
      <c r="I384" s="10" t="s">
        <v>916</v>
      </c>
      <c r="J384" s="56">
        <v>21800</v>
      </c>
      <c r="K384" s="9">
        <v>45251</v>
      </c>
      <c r="L384" s="9">
        <v>45981</v>
      </c>
      <c r="M384" s="10">
        <v>1166</v>
      </c>
      <c r="N384" s="9">
        <v>45252</v>
      </c>
    </row>
    <row r="385" spans="1:14" ht="127.5">
      <c r="A385" s="10" t="s">
        <v>1106</v>
      </c>
      <c r="B385" s="16" t="s">
        <v>15</v>
      </c>
      <c r="C385" s="10" t="s">
        <v>715</v>
      </c>
      <c r="D385" s="10" t="s">
        <v>1107</v>
      </c>
      <c r="E385" s="10" t="s">
        <v>1093</v>
      </c>
      <c r="F385" s="6" t="s">
        <v>1027</v>
      </c>
      <c r="G385" s="10" t="s">
        <v>1028</v>
      </c>
      <c r="H385" s="6" t="s">
        <v>905</v>
      </c>
      <c r="I385" s="10" t="s">
        <v>906</v>
      </c>
      <c r="J385" s="56">
        <v>43350</v>
      </c>
      <c r="K385" s="9">
        <v>45251</v>
      </c>
      <c r="L385" s="9">
        <v>45981</v>
      </c>
      <c r="M385" s="10">
        <v>1166</v>
      </c>
      <c r="N385" s="9">
        <v>45252</v>
      </c>
    </row>
    <row r="386" spans="1:14" ht="127.5">
      <c r="A386" s="10" t="s">
        <v>1108</v>
      </c>
      <c r="B386" s="16" t="s">
        <v>15</v>
      </c>
      <c r="C386" s="10" t="s">
        <v>715</v>
      </c>
      <c r="D386" s="10" t="s">
        <v>1109</v>
      </c>
      <c r="E386" s="10" t="s">
        <v>1093</v>
      </c>
      <c r="F386" s="6" t="s">
        <v>1027</v>
      </c>
      <c r="G386" s="10" t="s">
        <v>1028</v>
      </c>
      <c r="H386" s="6" t="s">
        <v>1029</v>
      </c>
      <c r="I386" s="10" t="s">
        <v>1030</v>
      </c>
      <c r="J386" s="56">
        <v>28540</v>
      </c>
      <c r="K386" s="9">
        <v>45251</v>
      </c>
      <c r="L386" s="9">
        <v>45981</v>
      </c>
      <c r="M386" s="10">
        <v>1166</v>
      </c>
      <c r="N386" s="9">
        <v>45252</v>
      </c>
    </row>
    <row r="387" spans="1:14" ht="127.5">
      <c r="A387" s="10" t="s">
        <v>1110</v>
      </c>
      <c r="B387" s="16" t="s">
        <v>15</v>
      </c>
      <c r="C387" s="10" t="s">
        <v>715</v>
      </c>
      <c r="D387" s="10" t="s">
        <v>1111</v>
      </c>
      <c r="E387" s="10" t="s">
        <v>1093</v>
      </c>
      <c r="F387" s="6" t="s">
        <v>1027</v>
      </c>
      <c r="G387" s="10" t="s">
        <v>1028</v>
      </c>
      <c r="H387" s="6" t="s">
        <v>886</v>
      </c>
      <c r="I387" s="10" t="s">
        <v>887</v>
      </c>
      <c r="J387" s="56">
        <v>43700</v>
      </c>
      <c r="K387" s="9">
        <v>45251</v>
      </c>
      <c r="L387" s="9">
        <v>45981</v>
      </c>
      <c r="M387" s="10">
        <v>1166</v>
      </c>
      <c r="N387" s="9">
        <v>45252</v>
      </c>
    </row>
    <row r="388" spans="1:14" ht="127.5">
      <c r="A388" s="10" t="s">
        <v>1112</v>
      </c>
      <c r="B388" s="16" t="s">
        <v>15</v>
      </c>
      <c r="C388" s="10" t="s">
        <v>715</v>
      </c>
      <c r="D388" s="10" t="s">
        <v>1113</v>
      </c>
      <c r="E388" s="10" t="s">
        <v>1093</v>
      </c>
      <c r="F388" s="6" t="s">
        <v>1027</v>
      </c>
      <c r="G388" s="10" t="s">
        <v>1028</v>
      </c>
      <c r="H388" s="10">
        <v>11206730159</v>
      </c>
      <c r="I388" s="10" t="s">
        <v>916</v>
      </c>
      <c r="J388" s="56">
        <v>28300</v>
      </c>
      <c r="K388" s="9">
        <v>45251</v>
      </c>
      <c r="L388" s="9">
        <v>45981</v>
      </c>
      <c r="M388" s="10">
        <v>1166</v>
      </c>
      <c r="N388" s="9">
        <v>45252</v>
      </c>
    </row>
    <row r="389" spans="1:14" ht="127.5">
      <c r="A389" s="10" t="s">
        <v>1114</v>
      </c>
      <c r="B389" s="16" t="s">
        <v>15</v>
      </c>
      <c r="C389" s="10" t="s">
        <v>715</v>
      </c>
      <c r="D389" s="10" t="s">
        <v>1115</v>
      </c>
      <c r="E389" s="10" t="s">
        <v>1093</v>
      </c>
      <c r="F389" s="6" t="s">
        <v>1027</v>
      </c>
      <c r="G389" s="10" t="s">
        <v>1028</v>
      </c>
      <c r="H389" s="6" t="s">
        <v>911</v>
      </c>
      <c r="I389" s="10" t="s">
        <v>912</v>
      </c>
      <c r="J389" s="56">
        <v>30340</v>
      </c>
      <c r="K389" s="9">
        <v>45251</v>
      </c>
      <c r="L389" s="9">
        <v>45981</v>
      </c>
      <c r="M389" s="10">
        <v>1166</v>
      </c>
      <c r="N389" s="9">
        <v>45252</v>
      </c>
    </row>
    <row r="390" spans="1:14" ht="140.25">
      <c r="A390" s="10" t="s">
        <v>1116</v>
      </c>
      <c r="B390" s="16" t="s">
        <v>15</v>
      </c>
      <c r="C390" s="10" t="s">
        <v>715</v>
      </c>
      <c r="D390" s="10" t="s">
        <v>1117</v>
      </c>
      <c r="E390" s="10" t="s">
        <v>1093</v>
      </c>
      <c r="F390" s="6" t="s">
        <v>1089</v>
      </c>
      <c r="G390" s="10" t="s">
        <v>1090</v>
      </c>
      <c r="H390" s="6" t="s">
        <v>905</v>
      </c>
      <c r="I390" s="10" t="s">
        <v>906</v>
      </c>
      <c r="J390" s="56">
        <v>81200</v>
      </c>
      <c r="K390" s="9">
        <v>45251</v>
      </c>
      <c r="L390" s="9">
        <v>45981</v>
      </c>
      <c r="M390" s="10">
        <v>1166</v>
      </c>
      <c r="N390" s="9">
        <v>45252</v>
      </c>
    </row>
    <row r="391" spans="1:14" ht="140.25">
      <c r="A391" s="10" t="s">
        <v>1118</v>
      </c>
      <c r="B391" s="16" t="s">
        <v>15</v>
      </c>
      <c r="C391" s="10" t="s">
        <v>715</v>
      </c>
      <c r="D391" s="10" t="s">
        <v>1119</v>
      </c>
      <c r="E391" s="10" t="s">
        <v>1093</v>
      </c>
      <c r="F391" s="6" t="s">
        <v>1089</v>
      </c>
      <c r="G391" s="10" t="s">
        <v>1090</v>
      </c>
      <c r="H391" s="6" t="s">
        <v>911</v>
      </c>
      <c r="I391" s="10" t="s">
        <v>912</v>
      </c>
      <c r="J391" s="56">
        <v>51840</v>
      </c>
      <c r="K391" s="9">
        <v>45251</v>
      </c>
      <c r="L391" s="9">
        <v>45981</v>
      </c>
      <c r="M391" s="10">
        <v>1166</v>
      </c>
      <c r="N391" s="9">
        <v>45252</v>
      </c>
    </row>
    <row r="392" spans="1:14" ht="140.25">
      <c r="A392" s="10" t="s">
        <v>1120</v>
      </c>
      <c r="B392" s="16" t="s">
        <v>15</v>
      </c>
      <c r="C392" s="10" t="s">
        <v>715</v>
      </c>
      <c r="D392" s="10" t="s">
        <v>1121</v>
      </c>
      <c r="E392" s="10" t="s">
        <v>1093</v>
      </c>
      <c r="F392" s="6" t="s">
        <v>1089</v>
      </c>
      <c r="G392" s="10" t="s">
        <v>1090</v>
      </c>
      <c r="H392" s="6" t="s">
        <v>886</v>
      </c>
      <c r="I392" s="10" t="s">
        <v>887</v>
      </c>
      <c r="J392" s="56">
        <v>82900</v>
      </c>
      <c r="K392" s="9">
        <v>45251</v>
      </c>
      <c r="L392" s="9">
        <v>45981</v>
      </c>
      <c r="M392" s="10">
        <v>1166</v>
      </c>
      <c r="N392" s="9">
        <v>45252</v>
      </c>
    </row>
    <row r="393" spans="1:14" ht="140.25">
      <c r="A393" s="10" t="s">
        <v>1122</v>
      </c>
      <c r="B393" s="16" t="s">
        <v>15</v>
      </c>
      <c r="C393" s="10" t="s">
        <v>715</v>
      </c>
      <c r="D393" s="10" t="s">
        <v>1123</v>
      </c>
      <c r="E393" s="10" t="s">
        <v>1093</v>
      </c>
      <c r="F393" s="6" t="s">
        <v>1089</v>
      </c>
      <c r="G393" s="10" t="s">
        <v>1090</v>
      </c>
      <c r="H393" s="6" t="s">
        <v>1102</v>
      </c>
      <c r="I393" s="10" t="s">
        <v>1103</v>
      </c>
      <c r="J393" s="56">
        <v>17300</v>
      </c>
      <c r="K393" s="9">
        <v>45251</v>
      </c>
      <c r="L393" s="9">
        <v>45981</v>
      </c>
      <c r="M393" s="10">
        <v>1166</v>
      </c>
      <c r="N393" s="9">
        <v>45252</v>
      </c>
    </row>
    <row r="394" spans="1:14" ht="140.25">
      <c r="A394" s="10" t="s">
        <v>1124</v>
      </c>
      <c r="B394" s="16" t="s">
        <v>15</v>
      </c>
      <c r="C394" s="10" t="s">
        <v>715</v>
      </c>
      <c r="D394" s="10" t="s">
        <v>1125</v>
      </c>
      <c r="E394" s="10" t="s">
        <v>1093</v>
      </c>
      <c r="F394" s="6" t="s">
        <v>1089</v>
      </c>
      <c r="G394" s="10" t="s">
        <v>1090</v>
      </c>
      <c r="H394" s="6" t="s">
        <v>1029</v>
      </c>
      <c r="I394" s="10" t="s">
        <v>1030</v>
      </c>
      <c r="J394" s="56">
        <v>102400</v>
      </c>
      <c r="K394" s="9">
        <v>45251</v>
      </c>
      <c r="L394" s="9">
        <v>45981</v>
      </c>
      <c r="M394" s="10">
        <v>1166</v>
      </c>
      <c r="N394" s="9">
        <v>45252</v>
      </c>
    </row>
    <row r="395" spans="1:14" ht="140.25">
      <c r="A395" s="10" t="s">
        <v>1126</v>
      </c>
      <c r="B395" s="16" t="s">
        <v>15</v>
      </c>
      <c r="C395" s="10" t="s">
        <v>715</v>
      </c>
      <c r="D395" s="10" t="s">
        <v>1127</v>
      </c>
      <c r="E395" s="10" t="s">
        <v>1093</v>
      </c>
      <c r="F395" s="6" t="s">
        <v>1089</v>
      </c>
      <c r="G395" s="10" t="s">
        <v>1090</v>
      </c>
      <c r="H395" s="10">
        <v>11206730159</v>
      </c>
      <c r="I395" s="10" t="s">
        <v>916</v>
      </c>
      <c r="J395" s="56">
        <v>67700</v>
      </c>
      <c r="K395" s="9">
        <v>45251</v>
      </c>
      <c r="L395" s="9">
        <v>45981</v>
      </c>
      <c r="M395" s="10">
        <v>1166</v>
      </c>
      <c r="N395" s="9">
        <v>45252</v>
      </c>
    </row>
    <row r="396" spans="1:14" ht="127.5">
      <c r="A396" s="10" t="s">
        <v>1128</v>
      </c>
      <c r="B396" s="16" t="s">
        <v>15</v>
      </c>
      <c r="C396" s="10" t="s">
        <v>715</v>
      </c>
      <c r="D396" s="10" t="s">
        <v>1129</v>
      </c>
      <c r="E396" s="10" t="s">
        <v>1093</v>
      </c>
      <c r="F396" s="6" t="s">
        <v>1027</v>
      </c>
      <c r="G396" s="10" t="s">
        <v>1028</v>
      </c>
      <c r="H396" s="6" t="s">
        <v>905</v>
      </c>
      <c r="I396" s="10" t="s">
        <v>906</v>
      </c>
      <c r="J396" s="56">
        <v>168080</v>
      </c>
      <c r="K396" s="9">
        <v>45251</v>
      </c>
      <c r="L396" s="9">
        <v>45981</v>
      </c>
      <c r="M396" s="10">
        <v>1166</v>
      </c>
      <c r="N396" s="9">
        <v>45252</v>
      </c>
    </row>
    <row r="397" spans="1:14" ht="127.5">
      <c r="A397" s="10" t="s">
        <v>1130</v>
      </c>
      <c r="B397" s="16" t="s">
        <v>15</v>
      </c>
      <c r="C397" s="10" t="s">
        <v>715</v>
      </c>
      <c r="D397" s="10" t="s">
        <v>1131</v>
      </c>
      <c r="E397" s="10" t="s">
        <v>1093</v>
      </c>
      <c r="F397" s="6" t="s">
        <v>1027</v>
      </c>
      <c r="G397" s="10" t="s">
        <v>1028</v>
      </c>
      <c r="H397" s="6" t="s">
        <v>1029</v>
      </c>
      <c r="I397" s="10" t="s">
        <v>1030</v>
      </c>
      <c r="J397" s="56">
        <v>86680</v>
      </c>
      <c r="K397" s="9">
        <v>45251</v>
      </c>
      <c r="L397" s="9">
        <v>45981</v>
      </c>
      <c r="M397" s="10">
        <v>1166</v>
      </c>
      <c r="N397" s="9">
        <v>45252</v>
      </c>
    </row>
    <row r="398" spans="1:14" ht="127.5">
      <c r="A398" s="10" t="s">
        <v>1132</v>
      </c>
      <c r="B398" s="16" t="s">
        <v>15</v>
      </c>
      <c r="C398" s="10" t="s">
        <v>715</v>
      </c>
      <c r="D398" s="10" t="s">
        <v>1133</v>
      </c>
      <c r="E398" s="10" t="s">
        <v>1093</v>
      </c>
      <c r="F398" s="6" t="s">
        <v>1027</v>
      </c>
      <c r="G398" s="10" t="s">
        <v>1028</v>
      </c>
      <c r="H398" s="6" t="s">
        <v>886</v>
      </c>
      <c r="I398" s="10" t="s">
        <v>887</v>
      </c>
      <c r="J398" s="56">
        <v>177360</v>
      </c>
      <c r="K398" s="9">
        <v>45251</v>
      </c>
      <c r="L398" s="9">
        <v>45981</v>
      </c>
      <c r="M398" s="10">
        <v>1166</v>
      </c>
      <c r="N398" s="9">
        <v>45252</v>
      </c>
    </row>
    <row r="399" spans="1:14" ht="127.5">
      <c r="A399" s="10" t="s">
        <v>1134</v>
      </c>
      <c r="B399" s="16" t="s">
        <v>15</v>
      </c>
      <c r="C399" s="10" t="s">
        <v>715</v>
      </c>
      <c r="D399" s="10" t="s">
        <v>1135</v>
      </c>
      <c r="E399" s="10" t="s">
        <v>1093</v>
      </c>
      <c r="F399" s="6" t="s">
        <v>1027</v>
      </c>
      <c r="G399" s="10" t="s">
        <v>1028</v>
      </c>
      <c r="H399" s="10">
        <v>11206730159</v>
      </c>
      <c r="I399" s="10" t="s">
        <v>916</v>
      </c>
      <c r="J399" s="56">
        <v>132300</v>
      </c>
      <c r="K399" s="9">
        <v>45251</v>
      </c>
      <c r="L399" s="9">
        <v>45981</v>
      </c>
      <c r="M399" s="10">
        <v>1166</v>
      </c>
      <c r="N399" s="9">
        <v>45252</v>
      </c>
    </row>
    <row r="400" spans="1:14" ht="127.5">
      <c r="A400" s="10" t="s">
        <v>1136</v>
      </c>
      <c r="B400" s="16" t="s">
        <v>15</v>
      </c>
      <c r="C400" s="10" t="s">
        <v>715</v>
      </c>
      <c r="D400" s="10" t="s">
        <v>1137</v>
      </c>
      <c r="E400" s="10" t="s">
        <v>1093</v>
      </c>
      <c r="F400" s="6" t="s">
        <v>1027</v>
      </c>
      <c r="G400" s="10" t="s">
        <v>1028</v>
      </c>
      <c r="H400" s="6" t="s">
        <v>911</v>
      </c>
      <c r="I400" s="10" t="s">
        <v>912</v>
      </c>
      <c r="J400" s="56">
        <v>134820</v>
      </c>
      <c r="K400" s="9">
        <v>45251</v>
      </c>
      <c r="L400" s="9">
        <v>45981</v>
      </c>
      <c r="M400" s="10">
        <v>1166</v>
      </c>
      <c r="N400" s="9">
        <v>45252</v>
      </c>
    </row>
    <row r="401" spans="1:14" ht="127.5">
      <c r="A401" s="10" t="s">
        <v>1138</v>
      </c>
      <c r="B401" s="16" t="s">
        <v>15</v>
      </c>
      <c r="C401" s="10" t="s">
        <v>715</v>
      </c>
      <c r="D401" s="10" t="s">
        <v>1139</v>
      </c>
      <c r="E401" s="10" t="s">
        <v>1093</v>
      </c>
      <c r="F401" s="6" t="s">
        <v>1027</v>
      </c>
      <c r="G401" s="10" t="s">
        <v>1028</v>
      </c>
      <c r="H401" s="6" t="s">
        <v>905</v>
      </c>
      <c r="I401" s="10" t="s">
        <v>906</v>
      </c>
      <c r="J401" s="56">
        <v>111440</v>
      </c>
      <c r="K401" s="9">
        <v>45251</v>
      </c>
      <c r="L401" s="9">
        <v>45981</v>
      </c>
      <c r="M401" s="10">
        <v>1166</v>
      </c>
      <c r="N401" s="9">
        <v>45252</v>
      </c>
    </row>
    <row r="402" spans="1:14" ht="127.5">
      <c r="A402" s="10" t="s">
        <v>1140</v>
      </c>
      <c r="B402" s="16" t="s">
        <v>15</v>
      </c>
      <c r="C402" s="10" t="s">
        <v>715</v>
      </c>
      <c r="D402" s="10" t="s">
        <v>1141</v>
      </c>
      <c r="E402" s="10" t="s">
        <v>1093</v>
      </c>
      <c r="F402" s="6" t="s">
        <v>1027</v>
      </c>
      <c r="G402" s="10" t="s">
        <v>1028</v>
      </c>
      <c r="H402" s="6" t="s">
        <v>1029</v>
      </c>
      <c r="I402" s="10" t="s">
        <v>1030</v>
      </c>
      <c r="J402" s="56">
        <v>57240</v>
      </c>
      <c r="K402" s="9">
        <v>45251</v>
      </c>
      <c r="L402" s="9">
        <v>45981</v>
      </c>
      <c r="M402" s="10">
        <v>1166</v>
      </c>
      <c r="N402" s="9">
        <v>45252</v>
      </c>
    </row>
    <row r="403" spans="1:14" ht="127.5">
      <c r="A403" s="10" t="s">
        <v>1142</v>
      </c>
      <c r="B403" s="16" t="s">
        <v>15</v>
      </c>
      <c r="C403" s="10" t="s">
        <v>715</v>
      </c>
      <c r="D403" s="10" t="s">
        <v>1143</v>
      </c>
      <c r="E403" s="10" t="s">
        <v>1093</v>
      </c>
      <c r="F403" s="6" t="s">
        <v>1027</v>
      </c>
      <c r="G403" s="10" t="s">
        <v>1028</v>
      </c>
      <c r="H403" s="10">
        <v>11206730159</v>
      </c>
      <c r="I403" s="10" t="s">
        <v>916</v>
      </c>
      <c r="J403" s="56">
        <v>58600</v>
      </c>
      <c r="K403" s="9">
        <v>45251</v>
      </c>
      <c r="L403" s="9">
        <v>45981</v>
      </c>
      <c r="M403" s="10">
        <v>1166</v>
      </c>
      <c r="N403" s="9">
        <v>45252</v>
      </c>
    </row>
    <row r="404" spans="1:14" ht="127.5">
      <c r="A404" s="10" t="s">
        <v>1144</v>
      </c>
      <c r="B404" s="16" t="s">
        <v>15</v>
      </c>
      <c r="C404" s="10" t="s">
        <v>715</v>
      </c>
      <c r="D404" s="10" t="s">
        <v>1145</v>
      </c>
      <c r="E404" s="10" t="s">
        <v>1093</v>
      </c>
      <c r="F404" s="6" t="s">
        <v>1027</v>
      </c>
      <c r="G404" s="10" t="s">
        <v>1028</v>
      </c>
      <c r="H404" s="6" t="s">
        <v>886</v>
      </c>
      <c r="I404" s="10" t="s">
        <v>887</v>
      </c>
      <c r="J404" s="56">
        <v>178300</v>
      </c>
      <c r="K404" s="9">
        <v>45251</v>
      </c>
      <c r="L404" s="9">
        <v>45981</v>
      </c>
      <c r="M404" s="10">
        <v>1166</v>
      </c>
      <c r="N404" s="9">
        <v>45252</v>
      </c>
    </row>
    <row r="405" spans="1:14" ht="127.5">
      <c r="A405" s="10" t="s">
        <v>1146</v>
      </c>
      <c r="B405" s="16" t="s">
        <v>15</v>
      </c>
      <c r="C405" s="10" t="s">
        <v>715</v>
      </c>
      <c r="D405" s="10" t="s">
        <v>1147</v>
      </c>
      <c r="E405" s="10" t="s">
        <v>1093</v>
      </c>
      <c r="F405" s="6" t="s">
        <v>1027</v>
      </c>
      <c r="G405" s="10" t="s">
        <v>1028</v>
      </c>
      <c r="H405" s="6" t="s">
        <v>911</v>
      </c>
      <c r="I405" s="10" t="s">
        <v>912</v>
      </c>
      <c r="J405" s="56">
        <v>58640</v>
      </c>
      <c r="K405" s="9">
        <v>45251</v>
      </c>
      <c r="L405" s="9">
        <v>45981</v>
      </c>
      <c r="M405" s="10">
        <v>1166</v>
      </c>
      <c r="N405" s="9">
        <v>45252</v>
      </c>
    </row>
    <row r="406" spans="1:14" ht="114.75">
      <c r="A406" s="10" t="s">
        <v>1148</v>
      </c>
      <c r="B406" s="16" t="s">
        <v>15</v>
      </c>
      <c r="C406" s="10" t="s">
        <v>715</v>
      </c>
      <c r="D406" s="10" t="s">
        <v>1149</v>
      </c>
      <c r="E406" s="10" t="s">
        <v>1093</v>
      </c>
      <c r="F406" s="6" t="s">
        <v>1150</v>
      </c>
      <c r="G406" s="10" t="s">
        <v>1151</v>
      </c>
      <c r="H406" s="6" t="s">
        <v>886</v>
      </c>
      <c r="I406" s="10" t="s">
        <v>887</v>
      </c>
      <c r="J406" s="56">
        <v>64740</v>
      </c>
      <c r="K406" s="9">
        <v>45251</v>
      </c>
      <c r="L406" s="9">
        <v>45981</v>
      </c>
      <c r="M406" s="10">
        <v>1166</v>
      </c>
      <c r="N406" s="9">
        <v>45252</v>
      </c>
    </row>
    <row r="407" spans="1:14" ht="114.75">
      <c r="A407" s="10" t="s">
        <v>1152</v>
      </c>
      <c r="B407" s="16" t="s">
        <v>15</v>
      </c>
      <c r="C407" s="10" t="s">
        <v>715</v>
      </c>
      <c r="D407" s="10" t="s">
        <v>1153</v>
      </c>
      <c r="E407" s="10" t="s">
        <v>1093</v>
      </c>
      <c r="F407" s="6" t="s">
        <v>1150</v>
      </c>
      <c r="G407" s="10" t="s">
        <v>1151</v>
      </c>
      <c r="H407" s="6" t="s">
        <v>905</v>
      </c>
      <c r="I407" s="10" t="s">
        <v>906</v>
      </c>
      <c r="J407" s="56">
        <v>10080</v>
      </c>
      <c r="K407" s="9">
        <v>45251</v>
      </c>
      <c r="L407" s="9">
        <v>45981</v>
      </c>
      <c r="M407" s="10">
        <v>1166</v>
      </c>
      <c r="N407" s="9">
        <v>45252</v>
      </c>
    </row>
    <row r="408" spans="1:14" ht="114.75">
      <c r="A408" s="10" t="s">
        <v>1154</v>
      </c>
      <c r="B408" s="16" t="s">
        <v>15</v>
      </c>
      <c r="C408" s="10" t="s">
        <v>715</v>
      </c>
      <c r="D408" s="10" t="s">
        <v>1155</v>
      </c>
      <c r="E408" s="10" t="s">
        <v>1093</v>
      </c>
      <c r="F408" s="6" t="s">
        <v>1150</v>
      </c>
      <c r="G408" s="10" t="s">
        <v>1151</v>
      </c>
      <c r="H408" s="10">
        <v>11206730159</v>
      </c>
      <c r="I408" s="10" t="s">
        <v>916</v>
      </c>
      <c r="J408" s="56">
        <v>26500</v>
      </c>
      <c r="K408" s="9">
        <v>45251</v>
      </c>
      <c r="L408" s="9">
        <v>45981</v>
      </c>
      <c r="M408" s="10">
        <v>1166</v>
      </c>
      <c r="N408" s="9">
        <v>45252</v>
      </c>
    </row>
    <row r="409" spans="1:14" ht="114.75">
      <c r="A409" s="10" t="s">
        <v>1156</v>
      </c>
      <c r="B409" s="16" t="s">
        <v>15</v>
      </c>
      <c r="C409" s="10" t="s">
        <v>715</v>
      </c>
      <c r="D409" s="10" t="s">
        <v>1157</v>
      </c>
      <c r="E409" s="10" t="s">
        <v>1093</v>
      </c>
      <c r="F409" s="6" t="s">
        <v>1150</v>
      </c>
      <c r="G409" s="10" t="s">
        <v>1151</v>
      </c>
      <c r="H409" s="6" t="s">
        <v>911</v>
      </c>
      <c r="I409" s="10" t="s">
        <v>912</v>
      </c>
      <c r="J409" s="56">
        <v>25400</v>
      </c>
      <c r="K409" s="9">
        <v>45251</v>
      </c>
      <c r="L409" s="9">
        <v>45981</v>
      </c>
      <c r="M409" s="10">
        <v>1166</v>
      </c>
      <c r="N409" s="9">
        <v>45252</v>
      </c>
    </row>
    <row r="410" spans="1:14" ht="114.75">
      <c r="A410" s="10" t="s">
        <v>1158</v>
      </c>
      <c r="B410" s="16" t="s">
        <v>15</v>
      </c>
      <c r="C410" s="10" t="s">
        <v>715</v>
      </c>
      <c r="D410" s="10" t="s">
        <v>1159</v>
      </c>
      <c r="E410" s="10" t="s">
        <v>1160</v>
      </c>
      <c r="F410" s="6" t="s">
        <v>1161</v>
      </c>
      <c r="G410" s="10" t="s">
        <v>1162</v>
      </c>
      <c r="H410" s="6" t="s">
        <v>1161</v>
      </c>
      <c r="I410" s="10" t="s">
        <v>1162</v>
      </c>
      <c r="J410" s="56">
        <v>46050.46</v>
      </c>
      <c r="K410" s="9">
        <v>45200</v>
      </c>
      <c r="L410" s="9">
        <v>45412</v>
      </c>
      <c r="M410" s="10">
        <v>1192</v>
      </c>
      <c r="N410" s="9">
        <v>45261</v>
      </c>
    </row>
    <row r="411" spans="1:14" ht="114.75">
      <c r="A411" s="10" t="s">
        <v>1163</v>
      </c>
      <c r="B411" s="16" t="s">
        <v>15</v>
      </c>
      <c r="C411" s="10" t="s">
        <v>715</v>
      </c>
      <c r="D411" s="10" t="s">
        <v>1164</v>
      </c>
      <c r="E411" s="10" t="s">
        <v>1093</v>
      </c>
      <c r="F411" s="18" t="s">
        <v>1165</v>
      </c>
      <c r="G411" s="10" t="s">
        <v>1166</v>
      </c>
      <c r="H411" s="18" t="s">
        <v>1165</v>
      </c>
      <c r="I411" s="10" t="s">
        <v>1167</v>
      </c>
      <c r="J411" s="56" t="s">
        <v>1168</v>
      </c>
      <c r="K411" s="9" t="s">
        <v>1169</v>
      </c>
      <c r="L411" s="9" t="s">
        <v>1170</v>
      </c>
      <c r="M411" s="10">
        <v>1192</v>
      </c>
      <c r="N411" s="9">
        <v>45261</v>
      </c>
    </row>
    <row r="412" spans="1:14" ht="114.75">
      <c r="A412" s="10" t="s">
        <v>1171</v>
      </c>
      <c r="B412" s="16" t="s">
        <v>15</v>
      </c>
      <c r="C412" s="10" t="s">
        <v>715</v>
      </c>
      <c r="D412" s="10" t="s">
        <v>1172</v>
      </c>
      <c r="E412" s="10" t="s">
        <v>765</v>
      </c>
      <c r="F412" s="6" t="s">
        <v>61</v>
      </c>
      <c r="G412" s="10" t="s">
        <v>1173</v>
      </c>
      <c r="H412" s="6" t="s">
        <v>61</v>
      </c>
      <c r="I412" s="10" t="s">
        <v>1173</v>
      </c>
      <c r="J412" s="56">
        <v>250000</v>
      </c>
      <c r="K412" s="9">
        <v>45200</v>
      </c>
      <c r="L412" s="9">
        <v>45473</v>
      </c>
      <c r="M412" s="10">
        <v>1192</v>
      </c>
      <c r="N412" s="9">
        <v>45261</v>
      </c>
    </row>
    <row r="413" spans="1:14" ht="114.75">
      <c r="A413" s="10" t="s">
        <v>1174</v>
      </c>
      <c r="B413" s="16" t="s">
        <v>15</v>
      </c>
      <c r="C413" s="10" t="s">
        <v>715</v>
      </c>
      <c r="D413" s="10" t="s">
        <v>1175</v>
      </c>
      <c r="E413" s="10" t="s">
        <v>765</v>
      </c>
      <c r="F413" s="6" t="s">
        <v>61</v>
      </c>
      <c r="G413" s="10" t="s">
        <v>1173</v>
      </c>
      <c r="H413" s="6" t="s">
        <v>61</v>
      </c>
      <c r="I413" s="10" t="s">
        <v>1173</v>
      </c>
      <c r="J413" s="56">
        <v>320000</v>
      </c>
      <c r="K413" s="9">
        <v>45200</v>
      </c>
      <c r="L413" s="9">
        <v>45473</v>
      </c>
      <c r="M413" s="10">
        <v>1192</v>
      </c>
      <c r="N413" s="9">
        <v>45261</v>
      </c>
    </row>
    <row r="414" spans="1:14" ht="114.75">
      <c r="A414" s="10" t="s">
        <v>1176</v>
      </c>
      <c r="B414" s="16" t="s">
        <v>15</v>
      </c>
      <c r="C414" s="10" t="s">
        <v>715</v>
      </c>
      <c r="D414" s="10" t="s">
        <v>1177</v>
      </c>
      <c r="E414" s="10" t="s">
        <v>765</v>
      </c>
      <c r="F414" s="6" t="s">
        <v>61</v>
      </c>
      <c r="G414" s="10" t="s">
        <v>1173</v>
      </c>
      <c r="H414" s="6" t="s">
        <v>61</v>
      </c>
      <c r="I414" s="10" t="s">
        <v>1173</v>
      </c>
      <c r="J414" s="56">
        <v>22000</v>
      </c>
      <c r="K414" s="9">
        <v>45200</v>
      </c>
      <c r="L414" s="9">
        <v>45473</v>
      </c>
      <c r="M414" s="10">
        <v>1192</v>
      </c>
      <c r="N414" s="9">
        <v>45261</v>
      </c>
    </row>
    <row r="415" spans="1:14" ht="114.75">
      <c r="A415" s="10" t="s">
        <v>1178</v>
      </c>
      <c r="B415" s="16" t="s">
        <v>15</v>
      </c>
      <c r="C415" s="10" t="s">
        <v>715</v>
      </c>
      <c r="D415" s="10" t="s">
        <v>1179</v>
      </c>
      <c r="E415" s="10" t="s">
        <v>765</v>
      </c>
      <c r="F415" s="6" t="s">
        <v>1180</v>
      </c>
      <c r="G415" s="10" t="s">
        <v>1181</v>
      </c>
      <c r="H415" s="6" t="s">
        <v>1180</v>
      </c>
      <c r="I415" s="10" t="s">
        <v>1181</v>
      </c>
      <c r="J415" s="56">
        <v>49886.25</v>
      </c>
      <c r="K415" s="9">
        <v>45245</v>
      </c>
      <c r="L415" s="9">
        <v>46340</v>
      </c>
      <c r="M415" s="10">
        <v>1192</v>
      </c>
      <c r="N415" s="9">
        <v>45261</v>
      </c>
    </row>
    <row r="416" spans="1:14" ht="114.75">
      <c r="A416" s="10" t="s">
        <v>1182</v>
      </c>
      <c r="B416" s="16" t="s">
        <v>15</v>
      </c>
      <c r="C416" s="10" t="s">
        <v>715</v>
      </c>
      <c r="D416" s="10" t="s">
        <v>1183</v>
      </c>
      <c r="E416" s="10" t="s">
        <v>765</v>
      </c>
      <c r="F416" s="6" t="s">
        <v>937</v>
      </c>
      <c r="G416" s="10" t="s">
        <v>938</v>
      </c>
      <c r="H416" s="6" t="s">
        <v>937</v>
      </c>
      <c r="I416" s="10" t="s">
        <v>938</v>
      </c>
      <c r="J416" s="56">
        <v>858</v>
      </c>
      <c r="K416" s="9">
        <v>45170</v>
      </c>
      <c r="L416" s="9">
        <v>45443</v>
      </c>
      <c r="M416" s="10">
        <v>1290</v>
      </c>
      <c r="N416" s="9">
        <v>45281</v>
      </c>
    </row>
    <row r="417" spans="1:14" ht="114.75">
      <c r="A417" s="10" t="s">
        <v>1184</v>
      </c>
      <c r="B417" s="16" t="s">
        <v>15</v>
      </c>
      <c r="C417" s="10" t="s">
        <v>715</v>
      </c>
      <c r="D417" s="10" t="s">
        <v>1185</v>
      </c>
      <c r="E417" s="10" t="s">
        <v>765</v>
      </c>
      <c r="F417" s="6" t="s">
        <v>1186</v>
      </c>
      <c r="G417" s="10" t="s">
        <v>1187</v>
      </c>
      <c r="H417" s="6" t="s">
        <v>1186</v>
      </c>
      <c r="I417" s="10" t="s">
        <v>1187</v>
      </c>
      <c r="J417" s="56">
        <v>1897.2</v>
      </c>
      <c r="K417" s="9">
        <v>45274</v>
      </c>
      <c r="L417" s="9" t="s">
        <v>768</v>
      </c>
      <c r="M417" s="10">
        <v>1290</v>
      </c>
      <c r="N417" s="9">
        <v>45281</v>
      </c>
    </row>
    <row r="418" spans="1:14" ht="242.25">
      <c r="A418" s="62" t="s">
        <v>1188</v>
      </c>
      <c r="B418" s="16" t="s">
        <v>15</v>
      </c>
      <c r="C418" s="10" t="s">
        <v>715</v>
      </c>
      <c r="D418" s="63" t="s">
        <v>1189</v>
      </c>
      <c r="E418" s="25" t="s">
        <v>1190</v>
      </c>
      <c r="F418" s="64" t="s">
        <v>1191</v>
      </c>
      <c r="G418" s="25" t="s">
        <v>1192</v>
      </c>
      <c r="H418" s="64" t="s">
        <v>1191</v>
      </c>
      <c r="I418" s="25" t="s">
        <v>1192</v>
      </c>
      <c r="J418" s="65">
        <v>4050</v>
      </c>
      <c r="K418" s="26">
        <v>44944</v>
      </c>
      <c r="L418" s="26">
        <v>45308</v>
      </c>
      <c r="M418" s="25">
        <v>730</v>
      </c>
      <c r="N418" s="26">
        <v>45114</v>
      </c>
    </row>
    <row r="419" spans="1:14" ht="242.25">
      <c r="A419" s="25" t="s">
        <v>1193</v>
      </c>
      <c r="B419" s="16" t="s">
        <v>15</v>
      </c>
      <c r="C419" s="10" t="s">
        <v>715</v>
      </c>
      <c r="D419" s="25" t="s">
        <v>1194</v>
      </c>
      <c r="E419" s="25" t="s">
        <v>1190</v>
      </c>
      <c r="F419" s="25" t="s">
        <v>1195</v>
      </c>
      <c r="G419" s="66" t="s">
        <v>1196</v>
      </c>
      <c r="H419" s="25" t="s">
        <v>1195</v>
      </c>
      <c r="I419" s="66" t="s">
        <v>1196</v>
      </c>
      <c r="J419" s="65">
        <v>46455.38</v>
      </c>
      <c r="K419" s="26">
        <v>45132</v>
      </c>
      <c r="L419" s="26">
        <v>45497</v>
      </c>
      <c r="M419" s="25">
        <v>730</v>
      </c>
      <c r="N419" s="26">
        <v>45114</v>
      </c>
    </row>
    <row r="420" spans="1:14" ht="242.25">
      <c r="A420" s="25" t="s">
        <v>1197</v>
      </c>
      <c r="B420" s="16" t="s">
        <v>15</v>
      </c>
      <c r="C420" s="10" t="s">
        <v>715</v>
      </c>
      <c r="D420" s="25" t="s">
        <v>1198</v>
      </c>
      <c r="E420" s="25" t="s">
        <v>1190</v>
      </c>
      <c r="F420" s="67" t="s">
        <v>1199</v>
      </c>
      <c r="G420" s="25" t="s">
        <v>1200</v>
      </c>
      <c r="H420" s="67" t="s">
        <v>1199</v>
      </c>
      <c r="I420" s="25" t="s">
        <v>1200</v>
      </c>
      <c r="J420" s="65">
        <v>71250</v>
      </c>
      <c r="K420" s="26">
        <v>45136</v>
      </c>
      <c r="L420" s="26">
        <v>45501</v>
      </c>
      <c r="M420" s="25">
        <v>730</v>
      </c>
      <c r="N420" s="26">
        <v>45114</v>
      </c>
    </row>
    <row r="421" spans="1:14" ht="242.25">
      <c r="A421" s="62" t="s">
        <v>1201</v>
      </c>
      <c r="B421" s="16" t="s">
        <v>15</v>
      </c>
      <c r="C421" s="10" t="s">
        <v>715</v>
      </c>
      <c r="D421" s="63" t="s">
        <v>1202</v>
      </c>
      <c r="E421" s="10" t="s">
        <v>1190</v>
      </c>
      <c r="F421" s="67" t="s">
        <v>1203</v>
      </c>
      <c r="G421" s="25" t="s">
        <v>1204</v>
      </c>
      <c r="H421" s="67" t="s">
        <v>1203</v>
      </c>
      <c r="I421" s="25" t="s">
        <v>1204</v>
      </c>
      <c r="J421" s="65">
        <v>6</v>
      </c>
      <c r="K421" s="26">
        <v>45110</v>
      </c>
      <c r="L421" s="25" t="s">
        <v>1205</v>
      </c>
      <c r="M421" s="25">
        <v>730</v>
      </c>
      <c r="N421" s="26">
        <v>45114</v>
      </c>
    </row>
    <row r="422" spans="1:14" ht="242.25">
      <c r="A422" s="25" t="s">
        <v>1206</v>
      </c>
      <c r="B422" s="16" t="s">
        <v>15</v>
      </c>
      <c r="C422" s="10" t="s">
        <v>715</v>
      </c>
      <c r="D422" s="25" t="s">
        <v>1207</v>
      </c>
      <c r="E422" s="10" t="s">
        <v>1190</v>
      </c>
      <c r="F422" s="67" t="s">
        <v>1208</v>
      </c>
      <c r="G422" s="25" t="s">
        <v>1209</v>
      </c>
      <c r="H422" s="67" t="s">
        <v>1208</v>
      </c>
      <c r="I422" s="25" t="s">
        <v>1209</v>
      </c>
      <c r="J422" s="65">
        <v>742.8</v>
      </c>
      <c r="K422" s="26">
        <v>45114</v>
      </c>
      <c r="L422" s="26">
        <v>45297</v>
      </c>
      <c r="M422" s="25">
        <v>730</v>
      </c>
      <c r="N422" s="26">
        <v>45114</v>
      </c>
    </row>
    <row r="423" spans="1:14" ht="76.5">
      <c r="A423" s="25" t="s">
        <v>1210</v>
      </c>
      <c r="B423" s="16" t="s">
        <v>15</v>
      </c>
      <c r="C423" s="10" t="s">
        <v>715</v>
      </c>
      <c r="D423" s="25" t="s">
        <v>1211</v>
      </c>
      <c r="E423" s="10" t="s">
        <v>1212</v>
      </c>
      <c r="F423" s="67" t="s">
        <v>1213</v>
      </c>
      <c r="G423" s="25" t="s">
        <v>1214</v>
      </c>
      <c r="H423" s="67" t="s">
        <v>1213</v>
      </c>
      <c r="I423" s="25" t="s">
        <v>1214</v>
      </c>
      <c r="J423" s="65">
        <v>6600</v>
      </c>
      <c r="K423" s="26">
        <v>45110</v>
      </c>
      <c r="L423" s="25" t="s">
        <v>1205</v>
      </c>
      <c r="M423" s="25">
        <v>730</v>
      </c>
      <c r="N423" s="26">
        <v>45114</v>
      </c>
    </row>
    <row r="424" spans="1:14" ht="242.25">
      <c r="A424" s="25">
        <v>9896539257</v>
      </c>
      <c r="B424" s="16" t="s">
        <v>15</v>
      </c>
      <c r="C424" s="10" t="s">
        <v>715</v>
      </c>
      <c r="D424" s="25" t="s">
        <v>1215</v>
      </c>
      <c r="E424" s="25" t="s">
        <v>1190</v>
      </c>
      <c r="F424" s="67" t="s">
        <v>1216</v>
      </c>
      <c r="G424" s="25" t="s">
        <v>1217</v>
      </c>
      <c r="H424" s="67" t="s">
        <v>1216</v>
      </c>
      <c r="I424" s="25" t="s">
        <v>1217</v>
      </c>
      <c r="J424" s="65">
        <v>8373.6</v>
      </c>
      <c r="K424" s="26">
        <v>45135</v>
      </c>
      <c r="L424" s="26">
        <v>45500</v>
      </c>
      <c r="M424" s="25">
        <v>730</v>
      </c>
      <c r="N424" s="26">
        <v>45114</v>
      </c>
    </row>
    <row r="425" spans="1:14" ht="242.25">
      <c r="A425" s="66" t="s">
        <v>1218</v>
      </c>
      <c r="B425" s="16" t="s">
        <v>15</v>
      </c>
      <c r="C425" s="10" t="s">
        <v>715</v>
      </c>
      <c r="D425" s="66" t="s">
        <v>1219</v>
      </c>
      <c r="E425" s="25" t="s">
        <v>1190</v>
      </c>
      <c r="F425" s="66" t="s">
        <v>1220</v>
      </c>
      <c r="G425" s="25" t="s">
        <v>1221</v>
      </c>
      <c r="H425" s="64" t="s">
        <v>1220</v>
      </c>
      <c r="I425" s="25" t="s">
        <v>1221</v>
      </c>
      <c r="J425" s="65">
        <v>760</v>
      </c>
      <c r="K425" s="26">
        <v>45114</v>
      </c>
      <c r="L425" s="26">
        <v>46574</v>
      </c>
      <c r="M425" s="25">
        <v>730</v>
      </c>
      <c r="N425" s="26">
        <v>45114</v>
      </c>
    </row>
    <row r="426" spans="1:14" ht="242.25">
      <c r="A426" s="25" t="s">
        <v>1222</v>
      </c>
      <c r="B426" s="16" t="s">
        <v>15</v>
      </c>
      <c r="C426" s="10" t="s">
        <v>715</v>
      </c>
      <c r="D426" s="25" t="s">
        <v>1223</v>
      </c>
      <c r="E426" s="25" t="s">
        <v>1190</v>
      </c>
      <c r="F426" s="67" t="s">
        <v>1224</v>
      </c>
      <c r="G426" s="25" t="s">
        <v>1225</v>
      </c>
      <c r="H426" s="67" t="s">
        <v>1224</v>
      </c>
      <c r="I426" s="25" t="s">
        <v>1225</v>
      </c>
      <c r="J426" s="65">
        <v>125</v>
      </c>
      <c r="K426" s="26">
        <v>45111</v>
      </c>
      <c r="L426" s="25" t="s">
        <v>1205</v>
      </c>
      <c r="M426" s="25">
        <v>730</v>
      </c>
      <c r="N426" s="26">
        <v>45114</v>
      </c>
    </row>
    <row r="427" spans="1:14" ht="242.25">
      <c r="A427" s="25" t="s">
        <v>1226</v>
      </c>
      <c r="B427" s="16" t="s">
        <v>15</v>
      </c>
      <c r="C427" s="10" t="s">
        <v>715</v>
      </c>
      <c r="D427" s="25" t="s">
        <v>1227</v>
      </c>
      <c r="E427" s="25" t="s">
        <v>1190</v>
      </c>
      <c r="F427" s="67" t="s">
        <v>1228</v>
      </c>
      <c r="G427" s="25" t="s">
        <v>1229</v>
      </c>
      <c r="H427" s="67" t="s">
        <v>1228</v>
      </c>
      <c r="I427" s="25" t="s">
        <v>1229</v>
      </c>
      <c r="J427" s="65">
        <v>28502</v>
      </c>
      <c r="K427" s="26">
        <v>45114</v>
      </c>
      <c r="L427" s="26">
        <v>45479</v>
      </c>
      <c r="M427" s="25">
        <v>730</v>
      </c>
      <c r="N427" s="26">
        <v>45114</v>
      </c>
    </row>
    <row r="428" spans="1:14" ht="242.25">
      <c r="A428" s="25" t="s">
        <v>1230</v>
      </c>
      <c r="B428" s="16" t="s">
        <v>15</v>
      </c>
      <c r="C428" s="10" t="s">
        <v>715</v>
      </c>
      <c r="D428" s="25" t="s">
        <v>1231</v>
      </c>
      <c r="E428" s="25" t="s">
        <v>1190</v>
      </c>
      <c r="F428" s="67" t="s">
        <v>1232</v>
      </c>
      <c r="G428" s="25" t="s">
        <v>1233</v>
      </c>
      <c r="H428" s="67" t="s">
        <v>1232</v>
      </c>
      <c r="I428" s="25" t="s">
        <v>1233</v>
      </c>
      <c r="J428" s="65">
        <v>3300</v>
      </c>
      <c r="K428" s="26">
        <v>45114</v>
      </c>
      <c r="L428" s="26">
        <v>45479</v>
      </c>
      <c r="M428" s="25">
        <v>730</v>
      </c>
      <c r="N428" s="26">
        <v>45114</v>
      </c>
    </row>
    <row r="429" spans="1:14" ht="140.25">
      <c r="A429" s="25" t="s">
        <v>1234</v>
      </c>
      <c r="B429" s="16" t="s">
        <v>15</v>
      </c>
      <c r="C429" s="10" t="s">
        <v>715</v>
      </c>
      <c r="D429" s="25" t="s">
        <v>1235</v>
      </c>
      <c r="E429" s="10" t="s">
        <v>1212</v>
      </c>
      <c r="F429" s="64" t="s">
        <v>1236</v>
      </c>
      <c r="G429" s="25" t="s">
        <v>1237</v>
      </c>
      <c r="H429" s="64" t="s">
        <v>1236</v>
      </c>
      <c r="I429" s="25" t="s">
        <v>1237</v>
      </c>
      <c r="J429" s="65">
        <v>2640</v>
      </c>
      <c r="K429" s="9">
        <v>45114</v>
      </c>
      <c r="L429" s="25" t="s">
        <v>1205</v>
      </c>
      <c r="M429" s="25">
        <v>730</v>
      </c>
      <c r="N429" s="26">
        <v>45114</v>
      </c>
    </row>
    <row r="430" spans="1:14" ht="242.25">
      <c r="A430" s="25" t="s">
        <v>1238</v>
      </c>
      <c r="B430" s="16" t="s">
        <v>15</v>
      </c>
      <c r="C430" s="10" t="s">
        <v>715</v>
      </c>
      <c r="D430" s="25" t="s">
        <v>1227</v>
      </c>
      <c r="E430" s="25" t="s">
        <v>1190</v>
      </c>
      <c r="F430" s="67" t="s">
        <v>817</v>
      </c>
      <c r="G430" s="25" t="s">
        <v>1239</v>
      </c>
      <c r="H430" s="67" t="s">
        <v>817</v>
      </c>
      <c r="I430" s="25" t="s">
        <v>819</v>
      </c>
      <c r="J430" s="65">
        <v>30600</v>
      </c>
      <c r="K430" s="26">
        <v>45114</v>
      </c>
      <c r="L430" s="26">
        <v>45479</v>
      </c>
      <c r="M430" s="25">
        <v>730</v>
      </c>
      <c r="N430" s="26">
        <v>45114</v>
      </c>
    </row>
    <row r="431" spans="1:14" ht="242.25">
      <c r="A431" s="25" t="s">
        <v>1240</v>
      </c>
      <c r="B431" s="16" t="s">
        <v>15</v>
      </c>
      <c r="C431" s="10" t="s">
        <v>715</v>
      </c>
      <c r="D431" s="25" t="s">
        <v>1241</v>
      </c>
      <c r="E431" s="25" t="s">
        <v>1190</v>
      </c>
      <c r="F431" s="67" t="s">
        <v>865</v>
      </c>
      <c r="G431" s="25" t="s">
        <v>866</v>
      </c>
      <c r="H431" s="67" t="s">
        <v>865</v>
      </c>
      <c r="I431" s="25" t="s">
        <v>866</v>
      </c>
      <c r="J431" s="65">
        <v>14850</v>
      </c>
      <c r="K431" s="26">
        <v>45114</v>
      </c>
      <c r="L431" s="26">
        <v>45479</v>
      </c>
      <c r="M431" s="25">
        <v>730</v>
      </c>
      <c r="N431" s="26">
        <v>45114</v>
      </c>
    </row>
    <row r="432" spans="1:14" ht="242.25">
      <c r="A432" s="25" t="s">
        <v>1242</v>
      </c>
      <c r="B432" s="16" t="s">
        <v>15</v>
      </c>
      <c r="C432" s="10" t="s">
        <v>715</v>
      </c>
      <c r="D432" s="25" t="s">
        <v>1241</v>
      </c>
      <c r="E432" s="25" t="s">
        <v>1190</v>
      </c>
      <c r="F432" s="67" t="s">
        <v>851</v>
      </c>
      <c r="G432" s="25" t="s">
        <v>852</v>
      </c>
      <c r="H432" s="67" t="s">
        <v>851</v>
      </c>
      <c r="I432" s="25" t="s">
        <v>1243</v>
      </c>
      <c r="J432" s="65">
        <v>3600</v>
      </c>
      <c r="K432" s="26">
        <v>45114</v>
      </c>
      <c r="L432" s="26">
        <v>45479</v>
      </c>
      <c r="M432" s="25">
        <v>730</v>
      </c>
      <c r="N432" s="26">
        <v>45114</v>
      </c>
    </row>
    <row r="433" spans="1:14" ht="89.25">
      <c r="A433" s="25" t="s">
        <v>1244</v>
      </c>
      <c r="B433" s="16" t="s">
        <v>15</v>
      </c>
      <c r="C433" s="10" t="s">
        <v>715</v>
      </c>
      <c r="D433" s="25" t="s">
        <v>1245</v>
      </c>
      <c r="E433" s="10" t="s">
        <v>1212</v>
      </c>
      <c r="F433" s="64" t="s">
        <v>1246</v>
      </c>
      <c r="G433" s="25" t="s">
        <v>1247</v>
      </c>
      <c r="H433" s="64" t="s">
        <v>1246</v>
      </c>
      <c r="I433" s="25" t="s">
        <v>1247</v>
      </c>
      <c r="J433" s="65">
        <v>233</v>
      </c>
      <c r="K433" s="26">
        <v>45114</v>
      </c>
      <c r="L433" s="25" t="s">
        <v>1205</v>
      </c>
      <c r="M433" s="25">
        <v>730</v>
      </c>
      <c r="N433" s="26">
        <v>45114</v>
      </c>
    </row>
    <row r="434" spans="1:14" ht="242.25">
      <c r="A434" s="25" t="s">
        <v>1248</v>
      </c>
      <c r="B434" s="16" t="s">
        <v>15</v>
      </c>
      <c r="C434" s="10" t="s">
        <v>715</v>
      </c>
      <c r="D434" s="25" t="s">
        <v>1249</v>
      </c>
      <c r="E434" s="25" t="s">
        <v>1190</v>
      </c>
      <c r="F434" s="25">
        <v>1604300366</v>
      </c>
      <c r="G434" s="25" t="s">
        <v>1250</v>
      </c>
      <c r="H434" s="67" t="s">
        <v>441</v>
      </c>
      <c r="I434" s="25" t="s">
        <v>1250</v>
      </c>
      <c r="J434" s="65">
        <v>2626.8</v>
      </c>
      <c r="K434" s="26">
        <v>45124</v>
      </c>
      <c r="L434" s="26">
        <v>46584</v>
      </c>
      <c r="M434" s="25">
        <v>730</v>
      </c>
      <c r="N434" s="26">
        <v>45114</v>
      </c>
    </row>
    <row r="435" spans="1:14" ht="242.25">
      <c r="A435" s="25" t="s">
        <v>1251</v>
      </c>
      <c r="B435" s="16" t="s">
        <v>15</v>
      </c>
      <c r="C435" s="10" t="s">
        <v>715</v>
      </c>
      <c r="D435" s="25" t="s">
        <v>1252</v>
      </c>
      <c r="E435" s="25" t="s">
        <v>1190</v>
      </c>
      <c r="F435" s="67" t="s">
        <v>1253</v>
      </c>
      <c r="G435" s="25" t="s">
        <v>1254</v>
      </c>
      <c r="H435" s="67" t="s">
        <v>1253</v>
      </c>
      <c r="I435" s="25" t="s">
        <v>1254</v>
      </c>
      <c r="J435" s="65">
        <v>6100</v>
      </c>
      <c r="K435" s="26">
        <v>45124</v>
      </c>
      <c r="L435" s="26">
        <v>45307</v>
      </c>
      <c r="M435" s="25">
        <v>730</v>
      </c>
      <c r="N435" s="26">
        <v>45114</v>
      </c>
    </row>
    <row r="436" spans="1:14" ht="242.25">
      <c r="A436" s="25" t="s">
        <v>1255</v>
      </c>
      <c r="B436" s="16" t="s">
        <v>15</v>
      </c>
      <c r="C436" s="10" t="s">
        <v>715</v>
      </c>
      <c r="D436" s="25" t="s">
        <v>1256</v>
      </c>
      <c r="E436" s="25" t="s">
        <v>1190</v>
      </c>
      <c r="F436" s="67" t="s">
        <v>320</v>
      </c>
      <c r="G436" s="25" t="s">
        <v>1257</v>
      </c>
      <c r="H436" s="67" t="s">
        <v>320</v>
      </c>
      <c r="I436" s="25" t="s">
        <v>1257</v>
      </c>
      <c r="J436" s="65">
        <v>390</v>
      </c>
      <c r="K436" s="26">
        <v>45114</v>
      </c>
      <c r="L436" s="26">
        <v>46209</v>
      </c>
      <c r="M436" s="25">
        <v>730</v>
      </c>
      <c r="N436" s="26">
        <v>45114</v>
      </c>
    </row>
    <row r="437" spans="1:14" ht="242.25">
      <c r="A437" s="25" t="s">
        <v>1258</v>
      </c>
      <c r="B437" s="16" t="s">
        <v>15</v>
      </c>
      <c r="C437" s="10" t="s">
        <v>715</v>
      </c>
      <c r="D437" s="25" t="s">
        <v>1259</v>
      </c>
      <c r="E437" s="25" t="s">
        <v>1190</v>
      </c>
      <c r="F437" s="67" t="s">
        <v>1260</v>
      </c>
      <c r="G437" s="25" t="s">
        <v>1261</v>
      </c>
      <c r="H437" s="67" t="s">
        <v>1260</v>
      </c>
      <c r="I437" s="25" t="s">
        <v>1261</v>
      </c>
      <c r="J437" s="65">
        <v>127.8</v>
      </c>
      <c r="K437" s="26">
        <v>45119</v>
      </c>
      <c r="L437" s="25" t="s">
        <v>1205</v>
      </c>
      <c r="M437" s="25">
        <v>730</v>
      </c>
      <c r="N437" s="26">
        <v>45114</v>
      </c>
    </row>
    <row r="438" spans="1:14" ht="242.25">
      <c r="A438" s="25" t="s">
        <v>1262</v>
      </c>
      <c r="B438" s="16" t="s">
        <v>15</v>
      </c>
      <c r="C438" s="10" t="s">
        <v>715</v>
      </c>
      <c r="D438" s="25" t="s">
        <v>1263</v>
      </c>
      <c r="E438" s="25" t="s">
        <v>1190</v>
      </c>
      <c r="F438" s="67" t="s">
        <v>874</v>
      </c>
      <c r="G438" s="25" t="s">
        <v>1264</v>
      </c>
      <c r="H438" s="67" t="s">
        <v>874</v>
      </c>
      <c r="I438" s="25" t="s">
        <v>1264</v>
      </c>
      <c r="J438" s="65">
        <v>3767</v>
      </c>
      <c r="K438" s="26">
        <v>45121</v>
      </c>
      <c r="L438" s="25" t="s">
        <v>1205</v>
      </c>
      <c r="M438" s="25">
        <v>730</v>
      </c>
      <c r="N438" s="26">
        <v>45114</v>
      </c>
    </row>
    <row r="439" spans="1:14" ht="242.25">
      <c r="A439" s="25" t="s">
        <v>1265</v>
      </c>
      <c r="B439" s="16" t="s">
        <v>15</v>
      </c>
      <c r="C439" s="10" t="s">
        <v>715</v>
      </c>
      <c r="D439" s="25" t="s">
        <v>1266</v>
      </c>
      <c r="E439" s="25" t="s">
        <v>1190</v>
      </c>
      <c r="F439" s="67" t="s">
        <v>1267</v>
      </c>
      <c r="G439" s="25" t="s">
        <v>1268</v>
      </c>
      <c r="H439" s="67" t="s">
        <v>1267</v>
      </c>
      <c r="I439" s="25" t="s">
        <v>1268</v>
      </c>
      <c r="J439" s="65">
        <v>327</v>
      </c>
      <c r="K439" s="26">
        <v>45114</v>
      </c>
      <c r="L439" s="25" t="s">
        <v>1205</v>
      </c>
      <c r="M439" s="25">
        <v>730</v>
      </c>
      <c r="N439" s="26">
        <v>45114</v>
      </c>
    </row>
    <row r="440" spans="1:14" ht="242.25">
      <c r="A440" s="25" t="s">
        <v>1269</v>
      </c>
      <c r="B440" s="16" t="s">
        <v>15</v>
      </c>
      <c r="C440" s="10" t="s">
        <v>715</v>
      </c>
      <c r="D440" s="25" t="s">
        <v>1270</v>
      </c>
      <c r="E440" s="25" t="s">
        <v>1190</v>
      </c>
      <c r="F440" s="67" t="s">
        <v>1271</v>
      </c>
      <c r="G440" s="25" t="s">
        <v>1272</v>
      </c>
      <c r="H440" s="67" t="s">
        <v>1271</v>
      </c>
      <c r="I440" s="25" t="s">
        <v>1272</v>
      </c>
      <c r="J440" s="65">
        <v>2179.9908</v>
      </c>
      <c r="K440" s="26">
        <v>45126</v>
      </c>
      <c r="L440" s="26">
        <v>45491</v>
      </c>
      <c r="M440" s="25">
        <v>781</v>
      </c>
      <c r="N440" s="26">
        <v>45126</v>
      </c>
    </row>
    <row r="441" spans="1:14" ht="242.25">
      <c r="A441" s="25" t="s">
        <v>1273</v>
      </c>
      <c r="B441" s="16" t="s">
        <v>15</v>
      </c>
      <c r="C441" s="10" t="s">
        <v>715</v>
      </c>
      <c r="D441" s="25" t="s">
        <v>1274</v>
      </c>
      <c r="E441" s="25" t="s">
        <v>1190</v>
      </c>
      <c r="F441" s="67" t="s">
        <v>1275</v>
      </c>
      <c r="G441" s="25" t="s">
        <v>1276</v>
      </c>
      <c r="H441" s="67" t="s">
        <v>1275</v>
      </c>
      <c r="I441" s="25" t="s">
        <v>1276</v>
      </c>
      <c r="J441" s="65">
        <v>16911</v>
      </c>
      <c r="K441" s="26">
        <v>45131</v>
      </c>
      <c r="L441" s="26">
        <v>46591</v>
      </c>
      <c r="M441" s="25">
        <v>781</v>
      </c>
      <c r="N441" s="26">
        <v>45126</v>
      </c>
    </row>
    <row r="442" spans="1:14" ht="242.25">
      <c r="A442" s="25" t="s">
        <v>1277</v>
      </c>
      <c r="B442" s="16" t="s">
        <v>15</v>
      </c>
      <c r="C442" s="10" t="s">
        <v>715</v>
      </c>
      <c r="D442" s="25" t="s">
        <v>1278</v>
      </c>
      <c r="E442" s="25" t="s">
        <v>1190</v>
      </c>
      <c r="F442" s="6" t="s">
        <v>1279</v>
      </c>
      <c r="G442" s="68" t="s">
        <v>1280</v>
      </c>
      <c r="H442" s="6" t="s">
        <v>1279</v>
      </c>
      <c r="I442" s="68" t="s">
        <v>1280</v>
      </c>
      <c r="J442" s="54">
        <v>1436.69</v>
      </c>
      <c r="K442" s="9" t="s">
        <v>1281</v>
      </c>
      <c r="L442" s="25" t="s">
        <v>1205</v>
      </c>
      <c r="M442" s="25">
        <v>781</v>
      </c>
      <c r="N442" s="26">
        <v>45126</v>
      </c>
    </row>
    <row r="443" spans="1:14" ht="242.25">
      <c r="A443" s="62" t="s">
        <v>1282</v>
      </c>
      <c r="B443" s="16" t="s">
        <v>15</v>
      </c>
      <c r="C443" s="10" t="s">
        <v>715</v>
      </c>
      <c r="D443" s="63" t="s">
        <v>1202</v>
      </c>
      <c r="E443" s="10" t="s">
        <v>1190</v>
      </c>
      <c r="F443" s="67" t="s">
        <v>1203</v>
      </c>
      <c r="G443" s="25" t="s">
        <v>1204</v>
      </c>
      <c r="H443" s="67" t="s">
        <v>1203</v>
      </c>
      <c r="I443" s="25" t="s">
        <v>1204</v>
      </c>
      <c r="J443" s="65">
        <v>50</v>
      </c>
      <c r="K443" s="26">
        <v>45126</v>
      </c>
      <c r="L443" s="26">
        <v>45309</v>
      </c>
      <c r="M443" s="25">
        <v>781</v>
      </c>
      <c r="N443" s="26">
        <v>45126</v>
      </c>
    </row>
    <row r="444" spans="1:14" ht="76.5">
      <c r="A444" s="25" t="s">
        <v>1283</v>
      </c>
      <c r="B444" s="16" t="s">
        <v>15</v>
      </c>
      <c r="C444" s="10" t="s">
        <v>715</v>
      </c>
      <c r="D444" s="25" t="s">
        <v>1284</v>
      </c>
      <c r="E444" s="25" t="s">
        <v>1212</v>
      </c>
      <c r="F444" s="67" t="s">
        <v>1285</v>
      </c>
      <c r="G444" s="25" t="s">
        <v>1286</v>
      </c>
      <c r="H444" s="67" t="s">
        <v>1285</v>
      </c>
      <c r="I444" s="25" t="s">
        <v>1286</v>
      </c>
      <c r="J444" s="65">
        <v>1100</v>
      </c>
      <c r="K444" s="26">
        <v>45127</v>
      </c>
      <c r="L444" s="25" t="s">
        <v>1205</v>
      </c>
      <c r="M444" s="25">
        <v>781</v>
      </c>
      <c r="N444" s="26">
        <v>45126</v>
      </c>
    </row>
    <row r="445" spans="1:14" ht="89.25">
      <c r="A445" s="25" t="s">
        <v>1287</v>
      </c>
      <c r="B445" s="16" t="s">
        <v>15</v>
      </c>
      <c r="C445" s="10" t="s">
        <v>715</v>
      </c>
      <c r="D445" s="25" t="s">
        <v>1288</v>
      </c>
      <c r="E445" s="10" t="s">
        <v>1212</v>
      </c>
      <c r="F445" s="64" t="s">
        <v>1246</v>
      </c>
      <c r="G445" s="25" t="s">
        <v>1247</v>
      </c>
      <c r="H445" s="64" t="s">
        <v>1246</v>
      </c>
      <c r="I445" s="25" t="s">
        <v>1247</v>
      </c>
      <c r="J445" s="65">
        <v>263</v>
      </c>
      <c r="K445" s="26">
        <v>45126</v>
      </c>
      <c r="L445" s="25" t="s">
        <v>1205</v>
      </c>
      <c r="M445" s="25">
        <v>781</v>
      </c>
      <c r="N445" s="26">
        <v>45126</v>
      </c>
    </row>
    <row r="446" spans="1:14" ht="63.75">
      <c r="A446" s="62" t="s">
        <v>1289</v>
      </c>
      <c r="B446" s="16" t="s">
        <v>15</v>
      </c>
      <c r="C446" s="10" t="s">
        <v>715</v>
      </c>
      <c r="D446" s="63" t="s">
        <v>1290</v>
      </c>
      <c r="E446" s="25" t="s">
        <v>1212</v>
      </c>
      <c r="F446" s="67" t="s">
        <v>1291</v>
      </c>
      <c r="G446" s="25" t="s">
        <v>1292</v>
      </c>
      <c r="H446" s="67" t="s">
        <v>1291</v>
      </c>
      <c r="I446" s="25" t="s">
        <v>1292</v>
      </c>
      <c r="J446" s="65">
        <v>282</v>
      </c>
      <c r="K446" s="26">
        <v>45127</v>
      </c>
      <c r="L446" s="26">
        <v>46222</v>
      </c>
      <c r="M446" s="25">
        <v>811</v>
      </c>
      <c r="N446" s="26">
        <v>45135</v>
      </c>
    </row>
    <row r="447" spans="1:14" ht="242.25">
      <c r="A447" s="25" t="s">
        <v>1277</v>
      </c>
      <c r="B447" s="16" t="s">
        <v>15</v>
      </c>
      <c r="C447" s="10" t="s">
        <v>715</v>
      </c>
      <c r="D447" s="25" t="s">
        <v>1293</v>
      </c>
      <c r="E447" s="25" t="s">
        <v>1190</v>
      </c>
      <c r="F447" s="6" t="s">
        <v>1279</v>
      </c>
      <c r="G447" s="68" t="s">
        <v>1280</v>
      </c>
      <c r="H447" s="6" t="s">
        <v>1279</v>
      </c>
      <c r="I447" s="68" t="s">
        <v>1280</v>
      </c>
      <c r="J447" s="54">
        <v>1512.51</v>
      </c>
      <c r="K447" s="9" t="s">
        <v>1294</v>
      </c>
      <c r="L447" s="25" t="s">
        <v>1205</v>
      </c>
      <c r="M447" s="25">
        <v>811</v>
      </c>
      <c r="N447" s="26">
        <v>45135</v>
      </c>
    </row>
    <row r="448" spans="1:14" ht="242.25">
      <c r="A448" s="66" t="s">
        <v>1295</v>
      </c>
      <c r="B448" s="16" t="s">
        <v>15</v>
      </c>
      <c r="C448" s="10" t="s">
        <v>715</v>
      </c>
      <c r="D448" s="66" t="s">
        <v>1296</v>
      </c>
      <c r="E448" s="25" t="s">
        <v>1190</v>
      </c>
      <c r="F448" s="67" t="s">
        <v>1297</v>
      </c>
      <c r="G448" s="25" t="s">
        <v>1298</v>
      </c>
      <c r="H448" s="67" t="s">
        <v>1297</v>
      </c>
      <c r="I448" s="25" t="s">
        <v>1298</v>
      </c>
      <c r="J448" s="65">
        <v>8434</v>
      </c>
      <c r="K448" s="26">
        <v>45097</v>
      </c>
      <c r="L448" s="26">
        <v>45462</v>
      </c>
      <c r="M448" s="25">
        <v>811</v>
      </c>
      <c r="N448" s="26">
        <v>45135</v>
      </c>
    </row>
    <row r="449" spans="1:14" ht="242.25">
      <c r="A449" s="25" t="s">
        <v>1299</v>
      </c>
      <c r="B449" s="16" t="s">
        <v>15</v>
      </c>
      <c r="C449" s="10" t="s">
        <v>715</v>
      </c>
      <c r="D449" s="25" t="s">
        <v>1300</v>
      </c>
      <c r="E449" s="25" t="s">
        <v>1190</v>
      </c>
      <c r="F449" s="67" t="s">
        <v>1301</v>
      </c>
      <c r="G449" s="25" t="s">
        <v>1302</v>
      </c>
      <c r="H449" s="67" t="s">
        <v>1301</v>
      </c>
      <c r="I449" s="25" t="s">
        <v>1302</v>
      </c>
      <c r="J449" s="65">
        <v>1234.02</v>
      </c>
      <c r="K449" s="26">
        <v>45139</v>
      </c>
      <c r="L449" s="26">
        <v>46234</v>
      </c>
      <c r="M449" s="25">
        <v>811</v>
      </c>
      <c r="N449" s="26">
        <v>45135</v>
      </c>
    </row>
    <row r="450" spans="1:14" ht="242.25">
      <c r="A450" s="25" t="s">
        <v>1303</v>
      </c>
      <c r="B450" s="16" t="s">
        <v>15</v>
      </c>
      <c r="C450" s="10" t="s">
        <v>715</v>
      </c>
      <c r="D450" s="25" t="s">
        <v>1304</v>
      </c>
      <c r="E450" s="25" t="s">
        <v>1190</v>
      </c>
      <c r="F450" s="67" t="s">
        <v>1305</v>
      </c>
      <c r="G450" s="25" t="s">
        <v>1306</v>
      </c>
      <c r="H450" s="67" t="s">
        <v>1305</v>
      </c>
      <c r="I450" s="25" t="s">
        <v>1306</v>
      </c>
      <c r="J450" s="65">
        <v>3024</v>
      </c>
      <c r="K450" s="26">
        <v>45139</v>
      </c>
      <c r="L450" s="26">
        <v>46234</v>
      </c>
      <c r="M450" s="25">
        <v>811</v>
      </c>
      <c r="N450" s="26">
        <v>45135</v>
      </c>
    </row>
    <row r="451" spans="1:14" ht="242.25">
      <c r="A451" s="25" t="s">
        <v>1307</v>
      </c>
      <c r="B451" s="16" t="s">
        <v>15</v>
      </c>
      <c r="C451" s="10" t="s">
        <v>715</v>
      </c>
      <c r="D451" s="25" t="s">
        <v>1308</v>
      </c>
      <c r="E451" s="25" t="s">
        <v>1190</v>
      </c>
      <c r="F451" s="67" t="s">
        <v>1309</v>
      </c>
      <c r="G451" s="25" t="s">
        <v>1310</v>
      </c>
      <c r="H451" s="67" t="s">
        <v>1309</v>
      </c>
      <c r="I451" s="25" t="s">
        <v>1310</v>
      </c>
      <c r="J451" s="65">
        <v>3372</v>
      </c>
      <c r="K451" s="26">
        <v>45132</v>
      </c>
      <c r="L451" s="25" t="s">
        <v>1205</v>
      </c>
      <c r="M451" s="25">
        <v>811</v>
      </c>
      <c r="N451" s="26">
        <v>45135</v>
      </c>
    </row>
    <row r="452" spans="1:14" ht="114.75">
      <c r="A452" s="25" t="s">
        <v>1311</v>
      </c>
      <c r="B452" s="16" t="s">
        <v>15</v>
      </c>
      <c r="C452" s="10" t="s">
        <v>715</v>
      </c>
      <c r="D452" s="25" t="s">
        <v>1312</v>
      </c>
      <c r="E452" s="25" t="s">
        <v>1212</v>
      </c>
      <c r="F452" s="67" t="s">
        <v>41</v>
      </c>
      <c r="G452" s="25" t="s">
        <v>1313</v>
      </c>
      <c r="H452" s="67" t="s">
        <v>41</v>
      </c>
      <c r="I452" s="25" t="s">
        <v>1313</v>
      </c>
      <c r="J452" s="65">
        <v>135000</v>
      </c>
      <c r="K452" s="26">
        <v>45174</v>
      </c>
      <c r="L452" s="26">
        <v>45539</v>
      </c>
      <c r="M452" s="25">
        <v>811</v>
      </c>
      <c r="N452" s="26">
        <v>45135</v>
      </c>
    </row>
    <row r="453" spans="1:14" ht="102">
      <c r="A453" s="25" t="s">
        <v>1314</v>
      </c>
      <c r="B453" s="16" t="s">
        <v>15</v>
      </c>
      <c r="C453" s="10" t="s">
        <v>715</v>
      </c>
      <c r="D453" s="25" t="s">
        <v>1315</v>
      </c>
      <c r="E453" s="25" t="s">
        <v>1212</v>
      </c>
      <c r="F453" s="25" t="s">
        <v>1316</v>
      </c>
      <c r="G453" s="25" t="s">
        <v>1317</v>
      </c>
      <c r="H453" s="25" t="s">
        <v>1316</v>
      </c>
      <c r="I453" s="25" t="s">
        <v>1317</v>
      </c>
      <c r="J453" s="65">
        <v>68.8</v>
      </c>
      <c r="K453" s="26">
        <v>45138</v>
      </c>
      <c r="L453" s="25" t="s">
        <v>1205</v>
      </c>
      <c r="M453" s="25">
        <v>850</v>
      </c>
      <c r="N453" s="26">
        <v>45149</v>
      </c>
    </row>
    <row r="454" spans="1:14" ht="242.25">
      <c r="A454" s="10" t="s">
        <v>1318</v>
      </c>
      <c r="B454" s="16" t="s">
        <v>15</v>
      </c>
      <c r="C454" s="10" t="s">
        <v>715</v>
      </c>
      <c r="D454" s="10" t="s">
        <v>1319</v>
      </c>
      <c r="E454" s="10" t="s">
        <v>1190</v>
      </c>
      <c r="F454" s="6" t="s">
        <v>1320</v>
      </c>
      <c r="G454" s="10" t="s">
        <v>1321</v>
      </c>
      <c r="H454" s="6" t="s">
        <v>1320</v>
      </c>
      <c r="I454" s="10" t="s">
        <v>1321</v>
      </c>
      <c r="J454" s="54">
        <v>18</v>
      </c>
      <c r="K454" s="9">
        <v>45100</v>
      </c>
      <c r="L454" s="9">
        <v>45140</v>
      </c>
      <c r="M454" s="25">
        <v>850</v>
      </c>
      <c r="N454" s="26">
        <v>45149</v>
      </c>
    </row>
    <row r="455" spans="1:14" ht="242.25">
      <c r="A455" s="25" t="s">
        <v>1322</v>
      </c>
      <c r="B455" s="16" t="s">
        <v>15</v>
      </c>
      <c r="C455" s="10" t="s">
        <v>715</v>
      </c>
      <c r="D455" s="25" t="s">
        <v>1323</v>
      </c>
      <c r="E455" s="25" t="s">
        <v>1190</v>
      </c>
      <c r="F455" s="25" t="s">
        <v>1324</v>
      </c>
      <c r="G455" s="25" t="s">
        <v>1325</v>
      </c>
      <c r="H455" s="67" t="s">
        <v>1326</v>
      </c>
      <c r="I455" s="25" t="s">
        <v>1327</v>
      </c>
      <c r="J455" s="65">
        <v>3000</v>
      </c>
      <c r="K455" s="26">
        <v>45159</v>
      </c>
      <c r="L455" s="26">
        <v>45524</v>
      </c>
      <c r="M455" s="25">
        <v>850</v>
      </c>
      <c r="N455" s="26">
        <v>45149</v>
      </c>
    </row>
    <row r="456" spans="1:14" ht="242.25">
      <c r="A456" s="25">
        <v>9905271835</v>
      </c>
      <c r="B456" s="16" t="s">
        <v>15</v>
      </c>
      <c r="C456" s="10" t="s">
        <v>715</v>
      </c>
      <c r="D456" s="25" t="s">
        <v>1328</v>
      </c>
      <c r="E456" s="25" t="s">
        <v>1190</v>
      </c>
      <c r="F456" s="25" t="s">
        <v>1329</v>
      </c>
      <c r="G456" s="25" t="s">
        <v>1330</v>
      </c>
      <c r="H456" s="67" t="s">
        <v>1331</v>
      </c>
      <c r="I456" s="25" t="s">
        <v>1332</v>
      </c>
      <c r="J456" s="65">
        <v>1400</v>
      </c>
      <c r="K456" s="26">
        <v>45159</v>
      </c>
      <c r="L456" s="26">
        <v>45524</v>
      </c>
      <c r="M456" s="25">
        <v>850</v>
      </c>
      <c r="N456" s="26">
        <v>45149</v>
      </c>
    </row>
    <row r="457" spans="1:14" ht="242.25">
      <c r="A457" s="25">
        <v>9905340128</v>
      </c>
      <c r="B457" s="16" t="s">
        <v>15</v>
      </c>
      <c r="C457" s="10" t="s">
        <v>715</v>
      </c>
      <c r="D457" s="25" t="s">
        <v>1333</v>
      </c>
      <c r="E457" s="25" t="s">
        <v>1190</v>
      </c>
      <c r="F457" s="25" t="s">
        <v>1334</v>
      </c>
      <c r="G457" s="25" t="s">
        <v>1335</v>
      </c>
      <c r="H457" s="67" t="s">
        <v>1331</v>
      </c>
      <c r="I457" s="25" t="s">
        <v>1332</v>
      </c>
      <c r="J457" s="65">
        <v>660</v>
      </c>
      <c r="K457" s="26">
        <v>45159</v>
      </c>
      <c r="L457" s="26">
        <v>45524</v>
      </c>
      <c r="M457" s="25">
        <v>850</v>
      </c>
      <c r="N457" s="26">
        <v>45149</v>
      </c>
    </row>
    <row r="458" spans="1:14" ht="242.25">
      <c r="A458" s="25" t="s">
        <v>1336</v>
      </c>
      <c r="B458" s="16" t="s">
        <v>15</v>
      </c>
      <c r="C458" s="10" t="s">
        <v>715</v>
      </c>
      <c r="D458" s="25" t="s">
        <v>1337</v>
      </c>
      <c r="E458" s="25" t="s">
        <v>1190</v>
      </c>
      <c r="F458" s="25" t="s">
        <v>1338</v>
      </c>
      <c r="G458" s="25" t="s">
        <v>1339</v>
      </c>
      <c r="H458" s="67" t="s">
        <v>1331</v>
      </c>
      <c r="I458" s="25" t="s">
        <v>1332</v>
      </c>
      <c r="J458" s="65">
        <v>840</v>
      </c>
      <c r="K458" s="26">
        <v>45159</v>
      </c>
      <c r="L458" s="26">
        <v>45524</v>
      </c>
      <c r="M458" s="25">
        <v>850</v>
      </c>
      <c r="N458" s="26">
        <v>45149</v>
      </c>
    </row>
    <row r="459" spans="1:14" ht="242.25">
      <c r="A459" s="25" t="s">
        <v>1340</v>
      </c>
      <c r="B459" s="16" t="s">
        <v>15</v>
      </c>
      <c r="C459" s="10" t="s">
        <v>715</v>
      </c>
      <c r="D459" s="25" t="s">
        <v>1341</v>
      </c>
      <c r="E459" s="25" t="s">
        <v>1190</v>
      </c>
      <c r="F459" s="25" t="s">
        <v>1342</v>
      </c>
      <c r="G459" s="25" t="s">
        <v>1343</v>
      </c>
      <c r="H459" s="67" t="s">
        <v>1342</v>
      </c>
      <c r="I459" s="25" t="s">
        <v>1343</v>
      </c>
      <c r="J459" s="65">
        <v>1686.15</v>
      </c>
      <c r="K459" s="26">
        <v>45159</v>
      </c>
      <c r="L459" s="26">
        <v>45524</v>
      </c>
      <c r="M459" s="25">
        <v>850</v>
      </c>
      <c r="N459" s="26">
        <v>45149</v>
      </c>
    </row>
    <row r="460" spans="1:14" ht="242.25">
      <c r="A460" s="25" t="s">
        <v>1344</v>
      </c>
      <c r="B460" s="16" t="s">
        <v>15</v>
      </c>
      <c r="C460" s="10" t="s">
        <v>715</v>
      </c>
      <c r="D460" s="25" t="s">
        <v>1345</v>
      </c>
      <c r="E460" s="25" t="s">
        <v>1190</v>
      </c>
      <c r="F460" s="67" t="s">
        <v>1346</v>
      </c>
      <c r="G460" s="25" t="s">
        <v>1347</v>
      </c>
      <c r="H460" s="67" t="s">
        <v>1346</v>
      </c>
      <c r="I460" s="25" t="s">
        <v>1347</v>
      </c>
      <c r="J460" s="65">
        <v>1080</v>
      </c>
      <c r="K460" s="26">
        <v>45162</v>
      </c>
      <c r="L460" s="26">
        <v>45443</v>
      </c>
      <c r="M460" s="25">
        <v>850</v>
      </c>
      <c r="N460" s="26">
        <v>45149</v>
      </c>
    </row>
    <row r="461" spans="1:14" ht="63.75">
      <c r="A461" s="25" t="s">
        <v>1348</v>
      </c>
      <c r="B461" s="16" t="s">
        <v>15</v>
      </c>
      <c r="C461" s="10" t="s">
        <v>715</v>
      </c>
      <c r="D461" s="25" t="s">
        <v>1349</v>
      </c>
      <c r="E461" s="25" t="s">
        <v>1212</v>
      </c>
      <c r="F461" s="67" t="s">
        <v>399</v>
      </c>
      <c r="G461" s="25" t="s">
        <v>400</v>
      </c>
      <c r="H461" s="67" t="s">
        <v>399</v>
      </c>
      <c r="I461" s="25" t="s">
        <v>400</v>
      </c>
      <c r="J461" s="65">
        <v>3149</v>
      </c>
      <c r="K461" s="26">
        <v>45149</v>
      </c>
      <c r="L461" s="25" t="s">
        <v>1205</v>
      </c>
      <c r="M461" s="25">
        <v>850</v>
      </c>
      <c r="N461" s="26">
        <v>45149</v>
      </c>
    </row>
    <row r="462" spans="1:14" ht="63.75">
      <c r="A462" s="25" t="s">
        <v>1350</v>
      </c>
      <c r="B462" s="16" t="s">
        <v>15</v>
      </c>
      <c r="C462" s="10" t="s">
        <v>715</v>
      </c>
      <c r="D462" s="25" t="s">
        <v>1351</v>
      </c>
      <c r="E462" s="25" t="s">
        <v>1212</v>
      </c>
      <c r="F462" s="67" t="s">
        <v>1352</v>
      </c>
      <c r="G462" s="25" t="s">
        <v>1353</v>
      </c>
      <c r="H462" s="67" t="s">
        <v>1352</v>
      </c>
      <c r="I462" s="25" t="s">
        <v>1353</v>
      </c>
      <c r="J462" s="65">
        <v>5323.68</v>
      </c>
      <c r="K462" s="26">
        <v>45182</v>
      </c>
      <c r="L462" s="26">
        <v>45272</v>
      </c>
      <c r="M462" s="25">
        <v>892</v>
      </c>
      <c r="N462" s="26">
        <v>45175</v>
      </c>
    </row>
    <row r="463" spans="1:14" ht="63.75">
      <c r="A463" s="25" t="s">
        <v>1354</v>
      </c>
      <c r="B463" s="16" t="s">
        <v>15</v>
      </c>
      <c r="C463" s="10" t="s">
        <v>715</v>
      </c>
      <c r="D463" s="25" t="s">
        <v>1355</v>
      </c>
      <c r="E463" s="25" t="s">
        <v>1212</v>
      </c>
      <c r="F463" s="67" t="s">
        <v>1356</v>
      </c>
      <c r="G463" s="25" t="s">
        <v>1357</v>
      </c>
      <c r="H463" s="67" t="s">
        <v>1356</v>
      </c>
      <c r="I463" s="25" t="s">
        <v>1357</v>
      </c>
      <c r="J463" s="65">
        <v>902.47500000000002</v>
      </c>
      <c r="K463" s="26">
        <v>45176</v>
      </c>
      <c r="L463" s="26">
        <v>46271</v>
      </c>
      <c r="M463" s="25">
        <v>892</v>
      </c>
      <c r="N463" s="26">
        <v>45175</v>
      </c>
    </row>
    <row r="464" spans="1:14" ht="242.25">
      <c r="A464" s="25" t="s">
        <v>1358</v>
      </c>
      <c r="B464" s="16" t="s">
        <v>15</v>
      </c>
      <c r="C464" s="10" t="s">
        <v>715</v>
      </c>
      <c r="D464" s="25" t="s">
        <v>1359</v>
      </c>
      <c r="E464" s="25" t="s">
        <v>1190</v>
      </c>
      <c r="F464" s="67" t="s">
        <v>1360</v>
      </c>
      <c r="G464" s="25" t="s">
        <v>1361</v>
      </c>
      <c r="H464" s="67" t="s">
        <v>1360</v>
      </c>
      <c r="I464" s="25" t="s">
        <v>1361</v>
      </c>
      <c r="J464" s="65">
        <v>4108.67</v>
      </c>
      <c r="K464" s="26">
        <v>45180</v>
      </c>
      <c r="L464" s="26">
        <v>45545</v>
      </c>
      <c r="M464" s="25">
        <v>892</v>
      </c>
      <c r="N464" s="26">
        <v>45175</v>
      </c>
    </row>
    <row r="465" spans="1:14" ht="242.25">
      <c r="A465" s="25">
        <v>8414436440</v>
      </c>
      <c r="B465" s="16" t="s">
        <v>15</v>
      </c>
      <c r="C465" s="10" t="s">
        <v>715</v>
      </c>
      <c r="D465" s="25" t="s">
        <v>1362</v>
      </c>
      <c r="E465" s="25" t="s">
        <v>1190</v>
      </c>
      <c r="F465" s="67" t="s">
        <v>1363</v>
      </c>
      <c r="G465" s="25" t="s">
        <v>1364</v>
      </c>
      <c r="H465" s="67" t="s">
        <v>1363</v>
      </c>
      <c r="I465" s="25" t="s">
        <v>1364</v>
      </c>
      <c r="J465" s="65">
        <v>22978</v>
      </c>
      <c r="K465" s="26">
        <v>45187</v>
      </c>
      <c r="L465" s="26">
        <v>45552</v>
      </c>
      <c r="M465" s="25">
        <v>892</v>
      </c>
      <c r="N465" s="26">
        <v>45175</v>
      </c>
    </row>
    <row r="466" spans="1:14" ht="242.25">
      <c r="A466" s="25" t="s">
        <v>1365</v>
      </c>
      <c r="B466" s="16" t="s">
        <v>15</v>
      </c>
      <c r="C466" s="10" t="s">
        <v>715</v>
      </c>
      <c r="D466" s="25" t="s">
        <v>1366</v>
      </c>
      <c r="E466" s="25" t="s">
        <v>1190</v>
      </c>
      <c r="F466" s="67" t="s">
        <v>678</v>
      </c>
      <c r="G466" s="25" t="s">
        <v>1367</v>
      </c>
      <c r="H466" s="67" t="s">
        <v>678</v>
      </c>
      <c r="I466" s="25" t="s">
        <v>1367</v>
      </c>
      <c r="J466" s="65">
        <v>5520</v>
      </c>
      <c r="K466" s="26">
        <v>45186</v>
      </c>
      <c r="L466" s="26">
        <v>45551</v>
      </c>
      <c r="M466" s="25">
        <v>892</v>
      </c>
      <c r="N466" s="26">
        <v>45175</v>
      </c>
    </row>
    <row r="467" spans="1:14" ht="76.5">
      <c r="A467" s="25" t="s">
        <v>1368</v>
      </c>
      <c r="B467" s="16" t="s">
        <v>15</v>
      </c>
      <c r="C467" s="10" t="s">
        <v>715</v>
      </c>
      <c r="D467" s="25" t="s">
        <v>1369</v>
      </c>
      <c r="E467" s="25" t="s">
        <v>1212</v>
      </c>
      <c r="F467" s="67" t="s">
        <v>1370</v>
      </c>
      <c r="G467" s="25" t="s">
        <v>1371</v>
      </c>
      <c r="H467" s="67" t="s">
        <v>1370</v>
      </c>
      <c r="I467" s="25" t="s">
        <v>1371</v>
      </c>
      <c r="J467" s="65">
        <f>40*7</f>
        <v>280</v>
      </c>
      <c r="K467" s="26">
        <v>45176</v>
      </c>
      <c r="L467" s="26">
        <v>45297</v>
      </c>
      <c r="M467" s="25">
        <v>919</v>
      </c>
      <c r="N467" s="26">
        <v>45183</v>
      </c>
    </row>
    <row r="468" spans="1:14" ht="242.25">
      <c r="A468" s="25" t="s">
        <v>1372</v>
      </c>
      <c r="B468" s="16" t="s">
        <v>15</v>
      </c>
      <c r="C468" s="10" t="s">
        <v>715</v>
      </c>
      <c r="D468" s="25" t="s">
        <v>1373</v>
      </c>
      <c r="E468" s="25" t="s">
        <v>1190</v>
      </c>
      <c r="F468" s="67" t="s">
        <v>1374</v>
      </c>
      <c r="G468" s="25" t="s">
        <v>1375</v>
      </c>
      <c r="H468" s="67" t="s">
        <v>1376</v>
      </c>
      <c r="I468" s="25" t="s">
        <v>1377</v>
      </c>
      <c r="J468" s="65">
        <v>1895</v>
      </c>
      <c r="K468" s="26">
        <v>45190</v>
      </c>
      <c r="L468" s="26">
        <v>46285</v>
      </c>
      <c r="M468" s="25">
        <v>919</v>
      </c>
      <c r="N468" s="26">
        <v>45183</v>
      </c>
    </row>
    <row r="469" spans="1:14" ht="242.25">
      <c r="A469" s="25" t="s">
        <v>1378</v>
      </c>
      <c r="B469" s="16" t="s">
        <v>15</v>
      </c>
      <c r="C469" s="10" t="s">
        <v>715</v>
      </c>
      <c r="D469" s="25" t="s">
        <v>1379</v>
      </c>
      <c r="E469" s="25" t="s">
        <v>1190</v>
      </c>
      <c r="F469" s="67" t="s">
        <v>72</v>
      </c>
      <c r="G469" s="25" t="s">
        <v>1380</v>
      </c>
      <c r="H469" s="67" t="s">
        <v>72</v>
      </c>
      <c r="I469" s="25" t="s">
        <v>1380</v>
      </c>
      <c r="J469" s="65">
        <v>7257.6</v>
      </c>
      <c r="K469" s="26">
        <v>45183</v>
      </c>
      <c r="L469" s="26">
        <v>46278</v>
      </c>
      <c r="M469" s="25">
        <v>919</v>
      </c>
      <c r="N469" s="26">
        <v>45183</v>
      </c>
    </row>
    <row r="470" spans="1:14" ht="242.25">
      <c r="A470" s="25" t="s">
        <v>1277</v>
      </c>
      <c r="B470" s="16" t="s">
        <v>15</v>
      </c>
      <c r="C470" s="10" t="s">
        <v>715</v>
      </c>
      <c r="D470" s="25" t="s">
        <v>1381</v>
      </c>
      <c r="E470" s="25" t="s">
        <v>1190</v>
      </c>
      <c r="F470" s="6" t="s">
        <v>1279</v>
      </c>
      <c r="G470" s="68" t="s">
        <v>1280</v>
      </c>
      <c r="H470" s="6" t="s">
        <v>1279</v>
      </c>
      <c r="I470" s="68" t="s">
        <v>1280</v>
      </c>
      <c r="J470" s="54">
        <v>1592.79</v>
      </c>
      <c r="K470" s="9" t="s">
        <v>1382</v>
      </c>
      <c r="L470" s="25" t="s">
        <v>1205</v>
      </c>
      <c r="M470" s="25">
        <v>919</v>
      </c>
      <c r="N470" s="26">
        <v>45183</v>
      </c>
    </row>
    <row r="471" spans="1:14" ht="76.5">
      <c r="A471" s="25" t="s">
        <v>1383</v>
      </c>
      <c r="B471" s="16" t="s">
        <v>15</v>
      </c>
      <c r="C471" s="10" t="s">
        <v>715</v>
      </c>
      <c r="D471" s="25" t="s">
        <v>1384</v>
      </c>
      <c r="E471" s="25" t="s">
        <v>1212</v>
      </c>
      <c r="F471" s="25">
        <v>3504890280</v>
      </c>
      <c r="G471" s="25" t="s">
        <v>1385</v>
      </c>
      <c r="H471" s="67" t="s">
        <v>1386</v>
      </c>
      <c r="I471" s="25" t="s">
        <v>1385</v>
      </c>
      <c r="J471" s="65">
        <v>658.43</v>
      </c>
      <c r="K471" s="26">
        <v>45189</v>
      </c>
      <c r="L471" s="25" t="s">
        <v>1205</v>
      </c>
      <c r="M471" s="25">
        <v>919</v>
      </c>
      <c r="N471" s="26">
        <v>45183</v>
      </c>
    </row>
    <row r="472" spans="1:14" ht="63.75">
      <c r="A472" s="25" t="s">
        <v>1387</v>
      </c>
      <c r="B472" s="16" t="s">
        <v>15</v>
      </c>
      <c r="C472" s="10" t="s">
        <v>715</v>
      </c>
      <c r="D472" s="25" t="s">
        <v>1388</v>
      </c>
      <c r="E472" s="25" t="s">
        <v>1212</v>
      </c>
      <c r="F472" s="67" t="s">
        <v>1389</v>
      </c>
      <c r="G472" s="25" t="s">
        <v>1390</v>
      </c>
      <c r="H472" s="67" t="s">
        <v>1389</v>
      </c>
      <c r="I472" s="25" t="s">
        <v>1390</v>
      </c>
      <c r="J472" s="65">
        <v>560</v>
      </c>
      <c r="K472" s="26">
        <v>45191</v>
      </c>
      <c r="L472" s="26">
        <v>46286</v>
      </c>
      <c r="M472" s="25">
        <v>919</v>
      </c>
      <c r="N472" s="26">
        <v>45183</v>
      </c>
    </row>
    <row r="473" spans="1:14" ht="242.25">
      <c r="A473" s="25" t="s">
        <v>1391</v>
      </c>
      <c r="B473" s="16" t="s">
        <v>15</v>
      </c>
      <c r="C473" s="10" t="s">
        <v>715</v>
      </c>
      <c r="D473" s="25" t="s">
        <v>1392</v>
      </c>
      <c r="E473" s="25" t="s">
        <v>1190</v>
      </c>
      <c r="F473" s="67" t="s">
        <v>61</v>
      </c>
      <c r="G473" s="25" t="s">
        <v>1393</v>
      </c>
      <c r="H473" s="67" t="s">
        <v>61</v>
      </c>
      <c r="I473" s="25" t="s">
        <v>1393</v>
      </c>
      <c r="J473" s="65">
        <v>98000</v>
      </c>
      <c r="K473" s="26">
        <v>45200</v>
      </c>
      <c r="L473" s="26">
        <v>45381</v>
      </c>
      <c r="M473" s="25">
        <v>919</v>
      </c>
      <c r="N473" s="26">
        <v>45183</v>
      </c>
    </row>
    <row r="474" spans="1:14" ht="63.75">
      <c r="A474" s="25" t="s">
        <v>1394</v>
      </c>
      <c r="B474" s="16" t="s">
        <v>15</v>
      </c>
      <c r="C474" s="10" t="s">
        <v>715</v>
      </c>
      <c r="D474" s="25" t="s">
        <v>1395</v>
      </c>
      <c r="E474" s="25" t="s">
        <v>1212</v>
      </c>
      <c r="F474" s="67" t="s">
        <v>735</v>
      </c>
      <c r="G474" s="25" t="s">
        <v>1396</v>
      </c>
      <c r="H474" s="67" t="s">
        <v>735</v>
      </c>
      <c r="I474" s="25" t="s">
        <v>1396</v>
      </c>
      <c r="J474" s="65">
        <v>247.5</v>
      </c>
      <c r="K474" s="26">
        <v>45196</v>
      </c>
      <c r="L474" s="26">
        <v>46291</v>
      </c>
      <c r="M474" s="25">
        <v>991</v>
      </c>
      <c r="N474" s="26">
        <v>45198</v>
      </c>
    </row>
    <row r="475" spans="1:14" ht="89.25">
      <c r="A475" s="25" t="s">
        <v>1397</v>
      </c>
      <c r="B475" s="16" t="s">
        <v>15</v>
      </c>
      <c r="C475" s="10" t="s">
        <v>715</v>
      </c>
      <c r="D475" s="25" t="s">
        <v>1398</v>
      </c>
      <c r="E475" s="25" t="s">
        <v>1212</v>
      </c>
      <c r="F475" s="67" t="s">
        <v>1399</v>
      </c>
      <c r="G475" s="25" t="s">
        <v>1400</v>
      </c>
      <c r="H475" s="67" t="s">
        <v>1399</v>
      </c>
      <c r="I475" s="25" t="s">
        <v>1400</v>
      </c>
      <c r="J475" s="65">
        <v>357</v>
      </c>
      <c r="K475" s="26">
        <v>45196</v>
      </c>
      <c r="L475" s="25" t="s">
        <v>1205</v>
      </c>
      <c r="M475" s="25">
        <v>991</v>
      </c>
      <c r="N475" s="26">
        <v>45198</v>
      </c>
    </row>
    <row r="476" spans="1:14" ht="76.5">
      <c r="A476" s="25" t="s">
        <v>1401</v>
      </c>
      <c r="B476" s="16" t="s">
        <v>15</v>
      </c>
      <c r="C476" s="10" t="s">
        <v>715</v>
      </c>
      <c r="D476" s="25" t="s">
        <v>1402</v>
      </c>
      <c r="E476" s="25" t="s">
        <v>1212</v>
      </c>
      <c r="F476" s="66" t="s">
        <v>1236</v>
      </c>
      <c r="G476" s="25" t="s">
        <v>1237</v>
      </c>
      <c r="H476" s="64" t="s">
        <v>1236</v>
      </c>
      <c r="I476" s="25" t="s">
        <v>1237</v>
      </c>
      <c r="J476" s="65">
        <v>551.37599999999998</v>
      </c>
      <c r="K476" s="26">
        <v>45198</v>
      </c>
      <c r="L476" s="26">
        <v>46293</v>
      </c>
      <c r="M476" s="25">
        <v>991</v>
      </c>
      <c r="N476" s="26">
        <v>45198</v>
      </c>
    </row>
    <row r="477" spans="1:14" ht="76.5">
      <c r="A477" s="25" t="s">
        <v>1403</v>
      </c>
      <c r="B477" s="16" t="s">
        <v>15</v>
      </c>
      <c r="C477" s="10" t="s">
        <v>715</v>
      </c>
      <c r="D477" s="25" t="s">
        <v>1404</v>
      </c>
      <c r="E477" s="25" t="s">
        <v>1212</v>
      </c>
      <c r="F477" s="64" t="s">
        <v>1405</v>
      </c>
      <c r="G477" s="25" t="s">
        <v>1406</v>
      </c>
      <c r="H477" s="64" t="s">
        <v>1405</v>
      </c>
      <c r="I477" s="25" t="s">
        <v>1406</v>
      </c>
      <c r="J477" s="65">
        <v>1947</v>
      </c>
      <c r="K477" s="26">
        <v>45198</v>
      </c>
      <c r="L477" s="26">
        <v>46658</v>
      </c>
      <c r="M477" s="25">
        <v>991</v>
      </c>
      <c r="N477" s="26">
        <v>45198</v>
      </c>
    </row>
    <row r="478" spans="1:14" ht="63.75">
      <c r="A478" s="25" t="s">
        <v>1407</v>
      </c>
      <c r="B478" s="16" t="s">
        <v>15</v>
      </c>
      <c r="C478" s="10" t="s">
        <v>715</v>
      </c>
      <c r="D478" s="25" t="s">
        <v>1408</v>
      </c>
      <c r="E478" s="25" t="s">
        <v>1212</v>
      </c>
      <c r="F478" s="67" t="s">
        <v>1409</v>
      </c>
      <c r="G478" s="25" t="s">
        <v>1410</v>
      </c>
      <c r="H478" s="67" t="s">
        <v>1409</v>
      </c>
      <c r="I478" s="25" t="s">
        <v>1410</v>
      </c>
      <c r="J478" s="65">
        <v>593.77</v>
      </c>
      <c r="K478" s="26">
        <v>45194</v>
      </c>
      <c r="L478" s="26">
        <v>46289</v>
      </c>
      <c r="M478" s="25">
        <v>991</v>
      </c>
      <c r="N478" s="26">
        <v>45198</v>
      </c>
    </row>
    <row r="479" spans="1:14" ht="76.5">
      <c r="A479" s="25" t="s">
        <v>1411</v>
      </c>
      <c r="B479" s="16" t="s">
        <v>15</v>
      </c>
      <c r="C479" s="10" t="s">
        <v>715</v>
      </c>
      <c r="D479" s="25" t="s">
        <v>1412</v>
      </c>
      <c r="E479" s="25" t="s">
        <v>1212</v>
      </c>
      <c r="F479" s="67" t="s">
        <v>1267</v>
      </c>
      <c r="G479" s="25" t="s">
        <v>1268</v>
      </c>
      <c r="H479" s="67" t="s">
        <v>1267</v>
      </c>
      <c r="I479" s="25" t="s">
        <v>1268</v>
      </c>
      <c r="J479" s="65">
        <v>539</v>
      </c>
      <c r="K479" s="9">
        <v>45191</v>
      </c>
      <c r="L479" s="25" t="s">
        <v>1205</v>
      </c>
      <c r="M479" s="25">
        <v>991</v>
      </c>
      <c r="N479" s="26">
        <v>45198</v>
      </c>
    </row>
    <row r="480" spans="1:14" ht="76.5">
      <c r="A480" s="25" t="s">
        <v>1413</v>
      </c>
      <c r="B480" s="16" t="s">
        <v>15</v>
      </c>
      <c r="C480" s="10" t="s">
        <v>715</v>
      </c>
      <c r="D480" s="25" t="s">
        <v>1414</v>
      </c>
      <c r="E480" s="25" t="s">
        <v>1212</v>
      </c>
      <c r="F480" s="67" t="s">
        <v>1019</v>
      </c>
      <c r="G480" s="25" t="s">
        <v>1415</v>
      </c>
      <c r="H480" s="67" t="s">
        <v>1019</v>
      </c>
      <c r="I480" s="25" t="s">
        <v>1415</v>
      </c>
      <c r="J480" s="65">
        <v>850.25</v>
      </c>
      <c r="K480" s="9">
        <v>45191</v>
      </c>
      <c r="L480" s="25" t="s">
        <v>1205</v>
      </c>
      <c r="M480" s="25">
        <v>991</v>
      </c>
      <c r="N480" s="26">
        <v>45198</v>
      </c>
    </row>
    <row r="481" spans="1:14" ht="63.75">
      <c r="A481" s="25" t="s">
        <v>1416</v>
      </c>
      <c r="B481" s="16" t="s">
        <v>15</v>
      </c>
      <c r="C481" s="10" t="s">
        <v>715</v>
      </c>
      <c r="D481" s="25" t="s">
        <v>1417</v>
      </c>
      <c r="E481" s="25" t="s">
        <v>1212</v>
      </c>
      <c r="F481" s="67" t="s">
        <v>1418</v>
      </c>
      <c r="G481" s="25" t="s">
        <v>1419</v>
      </c>
      <c r="H481" s="67" t="s">
        <v>1418</v>
      </c>
      <c r="I481" s="25" t="s">
        <v>1419</v>
      </c>
      <c r="J481" s="65">
        <v>305</v>
      </c>
      <c r="K481" s="9">
        <v>45191</v>
      </c>
      <c r="L481" s="25" t="s">
        <v>1205</v>
      </c>
      <c r="M481" s="25">
        <v>991</v>
      </c>
      <c r="N481" s="26">
        <v>45198</v>
      </c>
    </row>
    <row r="482" spans="1:14" ht="89.25">
      <c r="A482" s="25" t="s">
        <v>1420</v>
      </c>
      <c r="B482" s="16" t="s">
        <v>15</v>
      </c>
      <c r="C482" s="10" t="s">
        <v>715</v>
      </c>
      <c r="D482" s="25" t="s">
        <v>1421</v>
      </c>
      <c r="E482" s="25" t="s">
        <v>1212</v>
      </c>
      <c r="F482" s="25" t="s">
        <v>1422</v>
      </c>
      <c r="G482" s="25" t="s">
        <v>1423</v>
      </c>
      <c r="H482" s="64" t="s">
        <v>1424</v>
      </c>
      <c r="I482" s="25" t="s">
        <v>1425</v>
      </c>
      <c r="J482" s="65">
        <v>2970</v>
      </c>
      <c r="K482" s="26">
        <v>45198</v>
      </c>
      <c r="L482" s="26">
        <v>46293</v>
      </c>
      <c r="M482" s="25">
        <v>991</v>
      </c>
      <c r="N482" s="26">
        <v>45198</v>
      </c>
    </row>
    <row r="483" spans="1:14" ht="102">
      <c r="A483" s="62" t="s">
        <v>1426</v>
      </c>
      <c r="B483" s="16" t="s">
        <v>15</v>
      </c>
      <c r="C483" s="10" t="s">
        <v>715</v>
      </c>
      <c r="D483" s="63" t="s">
        <v>1315</v>
      </c>
      <c r="E483" s="25" t="s">
        <v>1212</v>
      </c>
      <c r="F483" s="25" t="s">
        <v>1316</v>
      </c>
      <c r="G483" s="25" t="s">
        <v>1317</v>
      </c>
      <c r="H483" s="25" t="s">
        <v>1316</v>
      </c>
      <c r="I483" s="25" t="s">
        <v>1317</v>
      </c>
      <c r="J483" s="65">
        <v>206.4</v>
      </c>
      <c r="K483" s="26">
        <v>45194</v>
      </c>
      <c r="L483" s="25" t="s">
        <v>1205</v>
      </c>
      <c r="M483" s="25">
        <v>991</v>
      </c>
      <c r="N483" s="26">
        <v>45198</v>
      </c>
    </row>
    <row r="484" spans="1:14" ht="63.75">
      <c r="A484" s="25" t="s">
        <v>1427</v>
      </c>
      <c r="B484" s="16" t="s">
        <v>15</v>
      </c>
      <c r="C484" s="10" t="s">
        <v>715</v>
      </c>
      <c r="D484" s="25" t="s">
        <v>1428</v>
      </c>
      <c r="E484" s="25" t="s">
        <v>1212</v>
      </c>
      <c r="F484" s="25" t="s">
        <v>1429</v>
      </c>
      <c r="G484" s="25" t="s">
        <v>1430</v>
      </c>
      <c r="H484" s="67" t="s">
        <v>1431</v>
      </c>
      <c r="I484" s="25" t="s">
        <v>1432</v>
      </c>
      <c r="J484" s="65">
        <v>500</v>
      </c>
      <c r="K484" s="26">
        <v>45140</v>
      </c>
      <c r="L484" s="26">
        <v>46235</v>
      </c>
      <c r="M484" s="25">
        <v>991</v>
      </c>
      <c r="N484" s="26">
        <v>45198</v>
      </c>
    </row>
    <row r="485" spans="1:14" ht="89.25">
      <c r="A485" s="25" t="s">
        <v>1433</v>
      </c>
      <c r="B485" s="16" t="s">
        <v>15</v>
      </c>
      <c r="C485" s="10" t="s">
        <v>715</v>
      </c>
      <c r="D485" s="25" t="s">
        <v>1434</v>
      </c>
      <c r="E485" s="25" t="s">
        <v>1212</v>
      </c>
      <c r="F485" s="66" t="s">
        <v>1386</v>
      </c>
      <c r="G485" s="25" t="s">
        <v>1385</v>
      </c>
      <c r="H485" s="64" t="s">
        <v>1386</v>
      </c>
      <c r="I485" s="25" t="s">
        <v>1435</v>
      </c>
      <c r="J485" s="65">
        <v>452.74</v>
      </c>
      <c r="K485" s="26">
        <v>45201</v>
      </c>
      <c r="L485" s="25" t="s">
        <v>1205</v>
      </c>
      <c r="M485" s="25">
        <v>991</v>
      </c>
      <c r="N485" s="26">
        <v>45198</v>
      </c>
    </row>
    <row r="486" spans="1:14" ht="76.5">
      <c r="A486" s="25" t="s">
        <v>1436</v>
      </c>
      <c r="B486" s="16" t="s">
        <v>15</v>
      </c>
      <c r="C486" s="10" t="s">
        <v>715</v>
      </c>
      <c r="D486" s="25" t="s">
        <v>1437</v>
      </c>
      <c r="E486" s="25" t="s">
        <v>1212</v>
      </c>
      <c r="F486" s="67" t="s">
        <v>1438</v>
      </c>
      <c r="G486" s="25" t="s">
        <v>1439</v>
      </c>
      <c r="H486" s="67" t="s">
        <v>1438</v>
      </c>
      <c r="I486" s="25" t="s">
        <v>1439</v>
      </c>
      <c r="J486" s="65">
        <v>3065.4</v>
      </c>
      <c r="K486" s="26">
        <v>45197</v>
      </c>
      <c r="L486" s="26">
        <v>46292</v>
      </c>
      <c r="M486" s="25">
        <v>991</v>
      </c>
      <c r="N486" s="26">
        <v>45198</v>
      </c>
    </row>
    <row r="487" spans="1:14" ht="63.75">
      <c r="A487" s="25" t="s">
        <v>1440</v>
      </c>
      <c r="B487" s="16" t="s">
        <v>15</v>
      </c>
      <c r="C487" s="10" t="s">
        <v>715</v>
      </c>
      <c r="D487" s="25" t="s">
        <v>1441</v>
      </c>
      <c r="E487" s="25" t="s">
        <v>1212</v>
      </c>
      <c r="F487" s="67" t="s">
        <v>1442</v>
      </c>
      <c r="G487" s="25" t="s">
        <v>1443</v>
      </c>
      <c r="H487" s="67" t="s">
        <v>1442</v>
      </c>
      <c r="I487" s="25" t="s">
        <v>1443</v>
      </c>
      <c r="J487" s="65">
        <v>50</v>
      </c>
      <c r="K487" s="26">
        <v>45203</v>
      </c>
      <c r="L487" s="25" t="s">
        <v>1205</v>
      </c>
      <c r="M487" s="25">
        <v>991</v>
      </c>
      <c r="N487" s="26">
        <v>45198</v>
      </c>
    </row>
    <row r="488" spans="1:14" ht="63.75">
      <c r="A488" s="25" t="s">
        <v>1444</v>
      </c>
      <c r="B488" s="16" t="s">
        <v>15</v>
      </c>
      <c r="C488" s="10" t="s">
        <v>715</v>
      </c>
      <c r="D488" s="25" t="s">
        <v>1445</v>
      </c>
      <c r="E488" s="25" t="s">
        <v>1212</v>
      </c>
      <c r="F488" s="67" t="s">
        <v>1260</v>
      </c>
      <c r="G488" s="25" t="s">
        <v>1261</v>
      </c>
      <c r="H488" s="67" t="s">
        <v>1260</v>
      </c>
      <c r="I488" s="25" t="s">
        <v>1261</v>
      </c>
      <c r="J488" s="65">
        <v>457</v>
      </c>
      <c r="K488" s="26">
        <v>45198</v>
      </c>
      <c r="L488" s="25" t="s">
        <v>1205</v>
      </c>
      <c r="M488" s="25">
        <v>991</v>
      </c>
      <c r="N488" s="26">
        <v>45198</v>
      </c>
    </row>
    <row r="489" spans="1:14" ht="76.5">
      <c r="A489" s="25" t="s">
        <v>1446</v>
      </c>
      <c r="B489" s="16" t="s">
        <v>15</v>
      </c>
      <c r="C489" s="10" t="s">
        <v>715</v>
      </c>
      <c r="D489" s="25" t="s">
        <v>1447</v>
      </c>
      <c r="E489" s="25" t="s">
        <v>1212</v>
      </c>
      <c r="F489" s="67" t="s">
        <v>725</v>
      </c>
      <c r="G489" s="25" t="s">
        <v>1448</v>
      </c>
      <c r="H489" s="67" t="s">
        <v>725</v>
      </c>
      <c r="I489" s="25" t="s">
        <v>1448</v>
      </c>
      <c r="J489" s="65">
        <v>350</v>
      </c>
      <c r="K489" s="26">
        <v>45201</v>
      </c>
      <c r="L489" s="25" t="s">
        <v>1205</v>
      </c>
      <c r="M489" s="25">
        <v>1017</v>
      </c>
      <c r="N489" s="26">
        <v>45208</v>
      </c>
    </row>
    <row r="490" spans="1:14" ht="242.25">
      <c r="A490" s="25" t="s">
        <v>1449</v>
      </c>
      <c r="B490" s="16" t="s">
        <v>15</v>
      </c>
      <c r="C490" s="10" t="s">
        <v>715</v>
      </c>
      <c r="D490" s="25" t="s">
        <v>1450</v>
      </c>
      <c r="E490" s="25" t="s">
        <v>1190</v>
      </c>
      <c r="F490" s="25">
        <v>11317290150</v>
      </c>
      <c r="G490" s="25" t="s">
        <v>1332</v>
      </c>
      <c r="H490" s="67" t="s">
        <v>1331</v>
      </c>
      <c r="I490" s="25" t="s">
        <v>1332</v>
      </c>
      <c r="J490" s="65">
        <v>18767.5</v>
      </c>
      <c r="K490" s="26">
        <v>45209</v>
      </c>
      <c r="L490" s="26">
        <v>46304</v>
      </c>
      <c r="M490" s="25">
        <v>1017</v>
      </c>
      <c r="N490" s="26">
        <v>45208</v>
      </c>
    </row>
    <row r="491" spans="1:14" ht="242.25">
      <c r="A491" s="25" t="s">
        <v>1451</v>
      </c>
      <c r="B491" s="16" t="s">
        <v>15</v>
      </c>
      <c r="C491" s="10" t="s">
        <v>715</v>
      </c>
      <c r="D491" s="25" t="s">
        <v>1452</v>
      </c>
      <c r="E491" s="25" t="s">
        <v>1190</v>
      </c>
      <c r="F491" s="25" t="s">
        <v>1453</v>
      </c>
      <c r="G491" s="25" t="s">
        <v>1454</v>
      </c>
      <c r="H491" s="67" t="s">
        <v>1220</v>
      </c>
      <c r="I491" s="25" t="s">
        <v>1221</v>
      </c>
      <c r="J491" s="65">
        <v>1100</v>
      </c>
      <c r="K491" s="26">
        <v>45209</v>
      </c>
      <c r="L491" s="26">
        <v>46304</v>
      </c>
      <c r="M491" s="25">
        <v>1017</v>
      </c>
      <c r="N491" s="26">
        <v>45208</v>
      </c>
    </row>
    <row r="492" spans="1:14" ht="242.25">
      <c r="A492" s="25" t="s">
        <v>1455</v>
      </c>
      <c r="B492" s="16" t="s">
        <v>15</v>
      </c>
      <c r="C492" s="10" t="s">
        <v>715</v>
      </c>
      <c r="D492" s="25" t="s">
        <v>1456</v>
      </c>
      <c r="E492" s="25" t="s">
        <v>1190</v>
      </c>
      <c r="F492" s="67" t="s">
        <v>739</v>
      </c>
      <c r="G492" s="25" t="s">
        <v>1457</v>
      </c>
      <c r="H492" s="67" t="s">
        <v>739</v>
      </c>
      <c r="I492" s="25" t="s">
        <v>1457</v>
      </c>
      <c r="J492" s="65">
        <v>1305</v>
      </c>
      <c r="K492" s="26">
        <v>45209</v>
      </c>
      <c r="L492" s="26">
        <v>46304</v>
      </c>
      <c r="M492" s="25">
        <v>1017</v>
      </c>
      <c r="N492" s="26">
        <v>45208</v>
      </c>
    </row>
    <row r="493" spans="1:14" ht="127.5">
      <c r="A493" s="25" t="s">
        <v>1458</v>
      </c>
      <c r="B493" s="16" t="s">
        <v>15</v>
      </c>
      <c r="C493" s="10" t="s">
        <v>715</v>
      </c>
      <c r="D493" s="25" t="s">
        <v>1459</v>
      </c>
      <c r="E493" s="25" t="s">
        <v>1212</v>
      </c>
      <c r="F493" s="64" t="s">
        <v>399</v>
      </c>
      <c r="G493" s="25" t="s">
        <v>400</v>
      </c>
      <c r="H493" s="64" t="s">
        <v>399</v>
      </c>
      <c r="I493" s="25" t="s">
        <v>400</v>
      </c>
      <c r="J493" s="65">
        <v>42100</v>
      </c>
      <c r="K493" s="26">
        <v>45198</v>
      </c>
      <c r="L493" s="26">
        <v>46658</v>
      </c>
      <c r="M493" s="25">
        <v>1017</v>
      </c>
      <c r="N493" s="26">
        <v>45208</v>
      </c>
    </row>
    <row r="494" spans="1:14" ht="63.75">
      <c r="A494" s="25" t="s">
        <v>1460</v>
      </c>
      <c r="B494" s="16" t="s">
        <v>15</v>
      </c>
      <c r="C494" s="10" t="s">
        <v>715</v>
      </c>
      <c r="D494" s="25" t="s">
        <v>1461</v>
      </c>
      <c r="E494" s="25" t="s">
        <v>1212</v>
      </c>
      <c r="F494" s="67" t="s">
        <v>1462</v>
      </c>
      <c r="G494" s="25" t="s">
        <v>1463</v>
      </c>
      <c r="H494" s="67" t="s">
        <v>1462</v>
      </c>
      <c r="I494" s="25" t="s">
        <v>1463</v>
      </c>
      <c r="J494" s="65">
        <v>300</v>
      </c>
      <c r="K494" s="26">
        <v>45204</v>
      </c>
      <c r="L494" s="25" t="s">
        <v>1205</v>
      </c>
      <c r="M494" s="25">
        <v>1017</v>
      </c>
      <c r="N494" s="26">
        <v>45208</v>
      </c>
    </row>
    <row r="495" spans="1:14" ht="63.75">
      <c r="A495" s="25" t="s">
        <v>1464</v>
      </c>
      <c r="B495" s="16" t="s">
        <v>15</v>
      </c>
      <c r="C495" s="10" t="s">
        <v>715</v>
      </c>
      <c r="D495" s="25" t="s">
        <v>1465</v>
      </c>
      <c r="E495" s="25" t="s">
        <v>1212</v>
      </c>
      <c r="F495" s="67" t="s">
        <v>15</v>
      </c>
      <c r="G495" s="25" t="s">
        <v>1466</v>
      </c>
      <c r="H495" s="67" t="s">
        <v>15</v>
      </c>
      <c r="I495" s="25" t="s">
        <v>1466</v>
      </c>
      <c r="J495" s="65">
        <v>55</v>
      </c>
      <c r="K495" s="26">
        <v>45210</v>
      </c>
      <c r="L495" s="26">
        <v>45210</v>
      </c>
      <c r="M495" s="25">
        <v>1087</v>
      </c>
      <c r="N495" s="26">
        <v>45230</v>
      </c>
    </row>
    <row r="496" spans="1:14" ht="63.75">
      <c r="A496" s="25" t="s">
        <v>1467</v>
      </c>
      <c r="B496" s="16" t="s">
        <v>15</v>
      </c>
      <c r="C496" s="10" t="s">
        <v>715</v>
      </c>
      <c r="D496" s="25" t="s">
        <v>1468</v>
      </c>
      <c r="E496" s="25" t="s">
        <v>1212</v>
      </c>
      <c r="F496" s="67" t="s">
        <v>1469</v>
      </c>
      <c r="G496" s="25" t="s">
        <v>1470</v>
      </c>
      <c r="H496" s="67" t="s">
        <v>1469</v>
      </c>
      <c r="I496" s="25" t="s">
        <v>1470</v>
      </c>
      <c r="J496" s="65">
        <v>2278.4</v>
      </c>
      <c r="K496" s="26">
        <v>45211</v>
      </c>
      <c r="L496" s="26">
        <v>45941</v>
      </c>
      <c r="M496" s="25">
        <v>1087</v>
      </c>
      <c r="N496" s="26">
        <v>45230</v>
      </c>
    </row>
    <row r="497" spans="1:14" ht="216.75">
      <c r="A497" s="25" t="s">
        <v>1471</v>
      </c>
      <c r="B497" s="16" t="s">
        <v>15</v>
      </c>
      <c r="C497" s="10" t="s">
        <v>715</v>
      </c>
      <c r="D497" s="25" t="s">
        <v>1472</v>
      </c>
      <c r="E497" s="25" t="s">
        <v>1212</v>
      </c>
      <c r="F497" s="66" t="s">
        <v>1473</v>
      </c>
      <c r="G497" s="25" t="s">
        <v>1474</v>
      </c>
      <c r="H497" s="67" t="s">
        <v>1431</v>
      </c>
      <c r="I497" s="25" t="s">
        <v>1432</v>
      </c>
      <c r="J497" s="65">
        <v>15100</v>
      </c>
      <c r="K497" s="26">
        <v>45236</v>
      </c>
      <c r="L497" s="26">
        <v>46696</v>
      </c>
      <c r="M497" s="25">
        <v>1087</v>
      </c>
      <c r="N497" s="26">
        <v>45230</v>
      </c>
    </row>
    <row r="498" spans="1:14" ht="242.25">
      <c r="A498" s="25" t="s">
        <v>1475</v>
      </c>
      <c r="B498" s="16" t="s">
        <v>15</v>
      </c>
      <c r="C498" s="10" t="s">
        <v>715</v>
      </c>
      <c r="D498" s="25" t="s">
        <v>1476</v>
      </c>
      <c r="E498" s="25" t="s">
        <v>1190</v>
      </c>
      <c r="F498" s="67" t="s">
        <v>399</v>
      </c>
      <c r="G498" s="25" t="s">
        <v>400</v>
      </c>
      <c r="H498" s="67" t="s">
        <v>399</v>
      </c>
      <c r="I498" s="25" t="s">
        <v>400</v>
      </c>
      <c r="J498" s="65">
        <v>19920</v>
      </c>
      <c r="K498" s="26">
        <v>45198</v>
      </c>
      <c r="L498" s="26">
        <v>45563</v>
      </c>
      <c r="M498" s="25">
        <v>1087</v>
      </c>
      <c r="N498" s="26">
        <v>45230</v>
      </c>
    </row>
    <row r="499" spans="1:14" ht="102">
      <c r="A499" s="25" t="s">
        <v>1277</v>
      </c>
      <c r="B499" s="16" t="s">
        <v>15</v>
      </c>
      <c r="C499" s="10" t="s">
        <v>715</v>
      </c>
      <c r="D499" s="25" t="s">
        <v>1477</v>
      </c>
      <c r="E499" s="25" t="s">
        <v>1478</v>
      </c>
      <c r="F499" s="67" t="s">
        <v>1479</v>
      </c>
      <c r="G499" s="25" t="s">
        <v>1480</v>
      </c>
      <c r="H499" s="67" t="s">
        <v>1479</v>
      </c>
      <c r="I499" s="25" t="s">
        <v>1480</v>
      </c>
      <c r="J499" s="65">
        <v>446.79</v>
      </c>
      <c r="K499" s="26">
        <v>45212</v>
      </c>
      <c r="L499" s="25" t="s">
        <v>1205</v>
      </c>
      <c r="M499" s="25">
        <v>1087</v>
      </c>
      <c r="N499" s="26">
        <v>45230</v>
      </c>
    </row>
    <row r="500" spans="1:14" ht="102">
      <c r="A500" s="25" t="s">
        <v>1277</v>
      </c>
      <c r="B500" s="16" t="s">
        <v>15</v>
      </c>
      <c r="C500" s="10" t="s">
        <v>715</v>
      </c>
      <c r="D500" s="25" t="s">
        <v>1477</v>
      </c>
      <c r="E500" s="25" t="s">
        <v>1478</v>
      </c>
      <c r="F500" s="67" t="s">
        <v>1481</v>
      </c>
      <c r="G500" s="25" t="s">
        <v>1482</v>
      </c>
      <c r="H500" s="67" t="s">
        <v>1481</v>
      </c>
      <c r="I500" s="25" t="s">
        <v>1482</v>
      </c>
      <c r="J500" s="65">
        <v>446.79</v>
      </c>
      <c r="K500" s="26">
        <v>45212</v>
      </c>
      <c r="L500" s="25" t="s">
        <v>1205</v>
      </c>
      <c r="M500" s="25">
        <v>1087</v>
      </c>
      <c r="N500" s="26">
        <v>45230</v>
      </c>
    </row>
    <row r="501" spans="1:14" ht="102">
      <c r="A501" s="25" t="s">
        <v>1277</v>
      </c>
      <c r="B501" s="16" t="s">
        <v>15</v>
      </c>
      <c r="C501" s="10" t="s">
        <v>715</v>
      </c>
      <c r="D501" s="25" t="s">
        <v>1477</v>
      </c>
      <c r="E501" s="25" t="s">
        <v>1478</v>
      </c>
      <c r="F501" s="67" t="s">
        <v>1483</v>
      </c>
      <c r="G501" s="10" t="s">
        <v>1484</v>
      </c>
      <c r="H501" s="67" t="s">
        <v>1483</v>
      </c>
      <c r="I501" s="10" t="s">
        <v>1484</v>
      </c>
      <c r="J501" s="25">
        <v>655.29</v>
      </c>
      <c r="K501" s="26">
        <v>45212</v>
      </c>
      <c r="L501" s="25" t="s">
        <v>1205</v>
      </c>
      <c r="M501" s="25">
        <v>1087</v>
      </c>
      <c r="N501" s="26">
        <v>45230</v>
      </c>
    </row>
    <row r="502" spans="1:14" ht="63.75">
      <c r="A502" s="25" t="s">
        <v>1485</v>
      </c>
      <c r="B502" s="16" t="s">
        <v>15</v>
      </c>
      <c r="C502" s="10" t="s">
        <v>715</v>
      </c>
      <c r="D502" s="25" t="s">
        <v>1486</v>
      </c>
      <c r="E502" s="25" t="s">
        <v>1478</v>
      </c>
      <c r="F502" s="67" t="s">
        <v>1487</v>
      </c>
      <c r="G502" s="25" t="s">
        <v>1488</v>
      </c>
      <c r="H502" s="67" t="s">
        <v>1487</v>
      </c>
      <c r="I502" s="25" t="s">
        <v>1488</v>
      </c>
      <c r="J502" s="65">
        <v>87.3</v>
      </c>
      <c r="K502" s="26">
        <v>45232</v>
      </c>
      <c r="L502" s="25" t="s">
        <v>1205</v>
      </c>
      <c r="M502" s="25">
        <v>1087</v>
      </c>
      <c r="N502" s="26">
        <v>45230</v>
      </c>
    </row>
    <row r="503" spans="1:14" ht="76.5">
      <c r="A503" s="25" t="s">
        <v>1489</v>
      </c>
      <c r="B503" s="16" t="s">
        <v>15</v>
      </c>
      <c r="C503" s="10" t="s">
        <v>715</v>
      </c>
      <c r="D503" s="25" t="s">
        <v>1490</v>
      </c>
      <c r="E503" s="25" t="s">
        <v>1478</v>
      </c>
      <c r="F503" s="67" t="s">
        <v>1491</v>
      </c>
      <c r="G503" s="25" t="s">
        <v>1492</v>
      </c>
      <c r="H503" s="67" t="s">
        <v>1491</v>
      </c>
      <c r="I503" s="25" t="s">
        <v>1492</v>
      </c>
      <c r="J503" s="65">
        <f>91.95*2+59.94*5+38.01*12</f>
        <v>939.72</v>
      </c>
      <c r="K503" s="25" t="s">
        <v>1493</v>
      </c>
      <c r="L503" s="25" t="s">
        <v>1205</v>
      </c>
      <c r="M503" s="25">
        <v>1087</v>
      </c>
      <c r="N503" s="26">
        <v>45230</v>
      </c>
    </row>
    <row r="504" spans="1:14" ht="102">
      <c r="A504" s="25" t="s">
        <v>1277</v>
      </c>
      <c r="B504" s="16" t="s">
        <v>15</v>
      </c>
      <c r="C504" s="10" t="s">
        <v>715</v>
      </c>
      <c r="D504" s="25" t="s">
        <v>1494</v>
      </c>
      <c r="E504" s="25" t="s">
        <v>1478</v>
      </c>
      <c r="F504" s="6" t="s">
        <v>1279</v>
      </c>
      <c r="G504" s="68" t="s">
        <v>1280</v>
      </c>
      <c r="H504" s="6" t="s">
        <v>1279</v>
      </c>
      <c r="I504" s="68" t="s">
        <v>1280</v>
      </c>
      <c r="J504" s="54">
        <v>3378.45</v>
      </c>
      <c r="K504" s="9">
        <v>45139</v>
      </c>
      <c r="L504" s="9">
        <v>45169</v>
      </c>
      <c r="M504" s="25">
        <v>1087</v>
      </c>
      <c r="N504" s="26">
        <v>45230</v>
      </c>
    </row>
    <row r="505" spans="1:14" ht="63.75">
      <c r="A505" s="25" t="s">
        <v>1495</v>
      </c>
      <c r="B505" s="16" t="s">
        <v>15</v>
      </c>
      <c r="C505" s="10" t="s">
        <v>715</v>
      </c>
      <c r="D505" s="25" t="s">
        <v>1496</v>
      </c>
      <c r="E505" s="25" t="s">
        <v>1212</v>
      </c>
      <c r="F505" s="66" t="s">
        <v>170</v>
      </c>
      <c r="G505" s="25" t="s">
        <v>1497</v>
      </c>
      <c r="H505" s="64" t="s">
        <v>170</v>
      </c>
      <c r="I505" s="25" t="s">
        <v>1497</v>
      </c>
      <c r="J505" s="65">
        <v>1940</v>
      </c>
      <c r="K505" s="26">
        <v>45230</v>
      </c>
      <c r="L505" s="26">
        <v>46325</v>
      </c>
      <c r="M505" s="25">
        <v>1087</v>
      </c>
      <c r="N505" s="26">
        <v>45230</v>
      </c>
    </row>
    <row r="506" spans="1:14" ht="242.25">
      <c r="A506" s="25" t="s">
        <v>1498</v>
      </c>
      <c r="B506" s="16" t="s">
        <v>15</v>
      </c>
      <c r="C506" s="10" t="s">
        <v>715</v>
      </c>
      <c r="D506" s="25" t="s">
        <v>1499</v>
      </c>
      <c r="E506" s="25" t="s">
        <v>1190</v>
      </c>
      <c r="F506" s="67" t="s">
        <v>813</v>
      </c>
      <c r="G506" s="25" t="s">
        <v>932</v>
      </c>
      <c r="H506" s="67" t="s">
        <v>813</v>
      </c>
      <c r="I506" s="25" t="s">
        <v>932</v>
      </c>
      <c r="J506" s="65">
        <v>7500</v>
      </c>
      <c r="K506" s="26">
        <v>45203</v>
      </c>
      <c r="L506" s="26">
        <v>45568</v>
      </c>
      <c r="M506" s="25">
        <v>1087</v>
      </c>
      <c r="N506" s="26">
        <v>45230</v>
      </c>
    </row>
    <row r="507" spans="1:14" ht="89.25">
      <c r="A507" s="25" t="s">
        <v>1500</v>
      </c>
      <c r="B507" s="16" t="s">
        <v>15</v>
      </c>
      <c r="C507" s="10" t="s">
        <v>715</v>
      </c>
      <c r="D507" s="25" t="s">
        <v>1501</v>
      </c>
      <c r="E507" s="25" t="s">
        <v>1212</v>
      </c>
      <c r="F507" s="66" t="s">
        <v>1438</v>
      </c>
      <c r="G507" s="66" t="s">
        <v>1439</v>
      </c>
      <c r="H507" s="64" t="s">
        <v>1438</v>
      </c>
      <c r="I507" s="25" t="s">
        <v>1439</v>
      </c>
      <c r="J507" s="65">
        <v>58710</v>
      </c>
      <c r="K507" s="26">
        <v>45230</v>
      </c>
      <c r="L507" s="26">
        <v>46325</v>
      </c>
      <c r="M507" s="25">
        <v>1087</v>
      </c>
      <c r="N507" s="26">
        <v>45230</v>
      </c>
    </row>
    <row r="508" spans="1:14" ht="242.25">
      <c r="A508" s="25" t="s">
        <v>1502</v>
      </c>
      <c r="B508" s="16" t="s">
        <v>15</v>
      </c>
      <c r="C508" s="10" t="s">
        <v>715</v>
      </c>
      <c r="D508" s="25" t="s">
        <v>1503</v>
      </c>
      <c r="E508" s="25" t="s">
        <v>1190</v>
      </c>
      <c r="F508" s="69" t="s">
        <v>1692</v>
      </c>
      <c r="G508" s="10" t="s">
        <v>1504</v>
      </c>
      <c r="H508" s="18" t="s">
        <v>475</v>
      </c>
      <c r="I508" s="10" t="s">
        <v>1505</v>
      </c>
      <c r="J508" s="65">
        <v>4845</v>
      </c>
      <c r="K508" s="26">
        <v>45093</v>
      </c>
      <c r="L508" s="25" t="s">
        <v>1205</v>
      </c>
      <c r="M508" s="25">
        <v>1087</v>
      </c>
      <c r="N508" s="26">
        <v>45230</v>
      </c>
    </row>
    <row r="509" spans="1:14" ht="76.5">
      <c r="A509" s="25" t="s">
        <v>1506</v>
      </c>
      <c r="B509" s="16" t="s">
        <v>15</v>
      </c>
      <c r="C509" s="10" t="s">
        <v>715</v>
      </c>
      <c r="D509" s="25" t="s">
        <v>1507</v>
      </c>
      <c r="E509" s="25" t="s">
        <v>1212</v>
      </c>
      <c r="F509" s="67" t="s">
        <v>678</v>
      </c>
      <c r="G509" s="25" t="s">
        <v>1367</v>
      </c>
      <c r="H509" s="67" t="s">
        <v>678</v>
      </c>
      <c r="I509" s="25" t="s">
        <v>1367</v>
      </c>
      <c r="J509" s="65">
        <v>6660</v>
      </c>
      <c r="K509" s="26">
        <v>45232</v>
      </c>
      <c r="L509" s="25" t="s">
        <v>1205</v>
      </c>
      <c r="M509" s="25">
        <v>1087</v>
      </c>
      <c r="N509" s="26">
        <v>45230</v>
      </c>
    </row>
    <row r="510" spans="1:14" ht="63.75">
      <c r="A510" s="25" t="s">
        <v>1508</v>
      </c>
      <c r="B510" s="16" t="s">
        <v>15</v>
      </c>
      <c r="C510" s="10" t="s">
        <v>715</v>
      </c>
      <c r="D510" s="25" t="s">
        <v>1509</v>
      </c>
      <c r="E510" s="25" t="s">
        <v>1212</v>
      </c>
      <c r="F510" s="67" t="s">
        <v>1510</v>
      </c>
      <c r="G510" s="25" t="s">
        <v>1511</v>
      </c>
      <c r="H510" s="67" t="s">
        <v>1510</v>
      </c>
      <c r="I510" s="25" t="s">
        <v>1511</v>
      </c>
      <c r="J510" s="65">
        <v>959.76</v>
      </c>
      <c r="K510" s="26">
        <v>45230</v>
      </c>
      <c r="L510" s="25" t="s">
        <v>1205</v>
      </c>
      <c r="M510" s="25">
        <v>1087</v>
      </c>
      <c r="N510" s="26">
        <v>45230</v>
      </c>
    </row>
    <row r="511" spans="1:14" ht="63.75">
      <c r="A511" s="25" t="s">
        <v>1512</v>
      </c>
      <c r="B511" s="16" t="s">
        <v>15</v>
      </c>
      <c r="C511" s="10" t="s">
        <v>715</v>
      </c>
      <c r="D511" s="25" t="s">
        <v>1513</v>
      </c>
      <c r="E511" s="25" t="s">
        <v>1212</v>
      </c>
      <c r="F511" s="67" t="s">
        <v>239</v>
      </c>
      <c r="G511" s="25" t="s">
        <v>1514</v>
      </c>
      <c r="H511" s="67" t="s">
        <v>239</v>
      </c>
      <c r="I511" s="25" t="s">
        <v>1514</v>
      </c>
      <c r="J511" s="65">
        <v>1875</v>
      </c>
      <c r="K511" s="26">
        <v>45229</v>
      </c>
      <c r="L511" s="25" t="s">
        <v>1205</v>
      </c>
      <c r="M511" s="25">
        <v>1087</v>
      </c>
      <c r="N511" s="26">
        <v>45230</v>
      </c>
    </row>
    <row r="512" spans="1:14" ht="89.25">
      <c r="A512" s="25" t="s">
        <v>1515</v>
      </c>
      <c r="B512" s="16" t="s">
        <v>15</v>
      </c>
      <c r="C512" s="10" t="s">
        <v>715</v>
      </c>
      <c r="D512" s="25" t="s">
        <v>1516</v>
      </c>
      <c r="E512" s="25" t="s">
        <v>1212</v>
      </c>
      <c r="F512" s="25" t="s">
        <v>1517</v>
      </c>
      <c r="G512" s="25" t="s">
        <v>1518</v>
      </c>
      <c r="H512" s="64" t="s">
        <v>1519</v>
      </c>
      <c r="I512" s="25" t="s">
        <v>1520</v>
      </c>
      <c r="J512" s="65">
        <v>1125</v>
      </c>
      <c r="K512" s="26">
        <v>45230</v>
      </c>
      <c r="L512" s="26">
        <v>46690</v>
      </c>
      <c r="M512" s="25">
        <v>1087</v>
      </c>
      <c r="N512" s="26">
        <v>45230</v>
      </c>
    </row>
    <row r="513" spans="1:14" ht="76.5">
      <c r="A513" s="25" t="s">
        <v>1521</v>
      </c>
      <c r="B513" s="16" t="s">
        <v>15</v>
      </c>
      <c r="C513" s="10" t="s">
        <v>715</v>
      </c>
      <c r="D513" s="25" t="s">
        <v>1522</v>
      </c>
      <c r="E513" s="25" t="s">
        <v>1212</v>
      </c>
      <c r="F513" s="25">
        <v>5025030288</v>
      </c>
      <c r="G513" s="25" t="s">
        <v>1523</v>
      </c>
      <c r="H513" s="67" t="s">
        <v>1524</v>
      </c>
      <c r="I513" s="25" t="s">
        <v>1525</v>
      </c>
      <c r="J513" s="65">
        <v>2160</v>
      </c>
      <c r="K513" s="26">
        <v>45230</v>
      </c>
      <c r="L513" s="26">
        <v>46690</v>
      </c>
      <c r="M513" s="25">
        <v>1087</v>
      </c>
      <c r="N513" s="26">
        <v>45230</v>
      </c>
    </row>
    <row r="514" spans="1:14" ht="63.75">
      <c r="A514" s="25" t="s">
        <v>1526</v>
      </c>
      <c r="B514" s="16" t="s">
        <v>15</v>
      </c>
      <c r="C514" s="10" t="s">
        <v>715</v>
      </c>
      <c r="D514" s="25" t="s">
        <v>1527</v>
      </c>
      <c r="E514" s="25" t="s">
        <v>1212</v>
      </c>
      <c r="F514" s="66" t="s">
        <v>1528</v>
      </c>
      <c r="G514" s="25" t="s">
        <v>1529</v>
      </c>
      <c r="H514" s="67" t="s">
        <v>1528</v>
      </c>
      <c r="I514" s="25" t="s">
        <v>1529</v>
      </c>
      <c r="J514" s="65">
        <v>17680</v>
      </c>
      <c r="K514" s="26">
        <v>45236</v>
      </c>
      <c r="L514" s="26">
        <v>45966</v>
      </c>
      <c r="M514" s="25">
        <v>1087</v>
      </c>
      <c r="N514" s="26">
        <v>45230</v>
      </c>
    </row>
    <row r="515" spans="1:14" ht="89.25">
      <c r="A515" s="25" t="s">
        <v>1530</v>
      </c>
      <c r="B515" s="16" t="s">
        <v>15</v>
      </c>
      <c r="C515" s="10" t="s">
        <v>715</v>
      </c>
      <c r="D515" s="25" t="s">
        <v>1531</v>
      </c>
      <c r="E515" s="25" t="s">
        <v>1212</v>
      </c>
      <c r="F515" s="66" t="s">
        <v>1532</v>
      </c>
      <c r="G515" s="25" t="s">
        <v>1533</v>
      </c>
      <c r="H515" s="67" t="s">
        <v>1534</v>
      </c>
      <c r="I515" s="25" t="s">
        <v>1535</v>
      </c>
      <c r="J515" s="65">
        <v>3686.4</v>
      </c>
      <c r="K515" s="26">
        <v>45250</v>
      </c>
      <c r="L515" s="26">
        <v>46710</v>
      </c>
      <c r="M515" s="25">
        <v>1087</v>
      </c>
      <c r="N515" s="26">
        <v>45230</v>
      </c>
    </row>
    <row r="516" spans="1:14" ht="102">
      <c r="A516" s="25" t="s">
        <v>1536</v>
      </c>
      <c r="B516" s="16" t="s">
        <v>15</v>
      </c>
      <c r="C516" s="10" t="s">
        <v>715</v>
      </c>
      <c r="D516" s="25" t="s">
        <v>1537</v>
      </c>
      <c r="E516" s="25" t="s">
        <v>1212</v>
      </c>
      <c r="F516" s="25">
        <v>759430267</v>
      </c>
      <c r="G516" s="25" t="s">
        <v>1367</v>
      </c>
      <c r="H516" s="67" t="s">
        <v>678</v>
      </c>
      <c r="I516" s="25" t="s">
        <v>1367</v>
      </c>
      <c r="J516" s="65">
        <v>997.5</v>
      </c>
      <c r="K516" s="26">
        <v>45232</v>
      </c>
      <c r="L516" s="25" t="s">
        <v>1205</v>
      </c>
      <c r="M516" s="25">
        <v>1087</v>
      </c>
      <c r="N516" s="26">
        <v>45230</v>
      </c>
    </row>
    <row r="517" spans="1:14" ht="63.75">
      <c r="A517" s="25" t="s">
        <v>1538</v>
      </c>
      <c r="B517" s="16" t="s">
        <v>15</v>
      </c>
      <c r="C517" s="10" t="s">
        <v>715</v>
      </c>
      <c r="D517" s="25" t="s">
        <v>1539</v>
      </c>
      <c r="E517" s="25" t="s">
        <v>1212</v>
      </c>
      <c r="F517" s="25" t="s">
        <v>1540</v>
      </c>
      <c r="G517" s="25" t="s">
        <v>1541</v>
      </c>
      <c r="H517" s="67" t="s">
        <v>1542</v>
      </c>
      <c r="I517" s="25" t="s">
        <v>1543</v>
      </c>
      <c r="J517" s="65">
        <v>7785</v>
      </c>
      <c r="K517" s="26">
        <v>45254</v>
      </c>
      <c r="L517" s="26">
        <v>46349</v>
      </c>
      <c r="M517" s="25">
        <v>1146</v>
      </c>
      <c r="N517" s="26">
        <v>45247</v>
      </c>
    </row>
    <row r="518" spans="1:14" ht="76.5">
      <c r="A518" s="25" t="s">
        <v>1544</v>
      </c>
      <c r="B518" s="16" t="s">
        <v>15</v>
      </c>
      <c r="C518" s="10" t="s">
        <v>715</v>
      </c>
      <c r="D518" s="25" t="s">
        <v>1545</v>
      </c>
      <c r="E518" s="25" t="s">
        <v>1212</v>
      </c>
      <c r="F518" s="67" t="s">
        <v>1546</v>
      </c>
      <c r="G518" s="25" t="s">
        <v>1547</v>
      </c>
      <c r="H518" s="67" t="s">
        <v>1548</v>
      </c>
      <c r="I518" s="25" t="s">
        <v>1549</v>
      </c>
      <c r="J518" s="65">
        <v>37100</v>
      </c>
      <c r="K518" s="26">
        <v>45254</v>
      </c>
      <c r="L518" s="26">
        <v>46349</v>
      </c>
      <c r="M518" s="25">
        <v>1146</v>
      </c>
      <c r="N518" s="26">
        <v>45247</v>
      </c>
    </row>
    <row r="519" spans="1:14" ht="63.75">
      <c r="A519" s="25" t="s">
        <v>1550</v>
      </c>
      <c r="B519" s="16" t="s">
        <v>15</v>
      </c>
      <c r="C519" s="10" t="s">
        <v>715</v>
      </c>
      <c r="D519" s="25" t="s">
        <v>1551</v>
      </c>
      <c r="E519" s="25" t="s">
        <v>1212</v>
      </c>
      <c r="F519" s="66" t="s">
        <v>1552</v>
      </c>
      <c r="G519" s="25" t="s">
        <v>1553</v>
      </c>
      <c r="H519" s="67" t="s">
        <v>1554</v>
      </c>
      <c r="I519" s="25" t="s">
        <v>1553</v>
      </c>
      <c r="J519" s="65">
        <v>420</v>
      </c>
      <c r="K519" s="26">
        <v>45238</v>
      </c>
      <c r="L519" s="26">
        <v>46698</v>
      </c>
      <c r="M519" s="25">
        <v>1146</v>
      </c>
      <c r="N519" s="26">
        <v>45247</v>
      </c>
    </row>
    <row r="520" spans="1:14" ht="114.75">
      <c r="A520" s="25" t="s">
        <v>1555</v>
      </c>
      <c r="B520" s="16" t="s">
        <v>15</v>
      </c>
      <c r="C520" s="10" t="s">
        <v>715</v>
      </c>
      <c r="D520" s="25" t="s">
        <v>1556</v>
      </c>
      <c r="E520" s="25" t="s">
        <v>1212</v>
      </c>
      <c r="F520" s="25" t="s">
        <v>1557</v>
      </c>
      <c r="G520" s="25" t="s">
        <v>1558</v>
      </c>
      <c r="H520" s="64" t="s">
        <v>678</v>
      </c>
      <c r="I520" s="25" t="s">
        <v>1367</v>
      </c>
      <c r="J520" s="65">
        <v>48000</v>
      </c>
      <c r="K520" s="26">
        <v>45247</v>
      </c>
      <c r="L520" s="26">
        <v>46707</v>
      </c>
      <c r="M520" s="25">
        <v>1146</v>
      </c>
      <c r="N520" s="26">
        <v>45247</v>
      </c>
    </row>
    <row r="521" spans="1:14" ht="63.75">
      <c r="A521" s="25" t="s">
        <v>1559</v>
      </c>
      <c r="B521" s="16" t="s">
        <v>15</v>
      </c>
      <c r="C521" s="10" t="s">
        <v>715</v>
      </c>
      <c r="D521" s="25" t="s">
        <v>1560</v>
      </c>
      <c r="E521" s="25" t="s">
        <v>1212</v>
      </c>
      <c r="F521" s="67" t="s">
        <v>1561</v>
      </c>
      <c r="G521" s="25" t="s">
        <v>1562</v>
      </c>
      <c r="H521" s="67" t="s">
        <v>1561</v>
      </c>
      <c r="I521" s="25" t="s">
        <v>1562</v>
      </c>
      <c r="J521" s="65">
        <v>241</v>
      </c>
      <c r="K521" s="26">
        <v>45247</v>
      </c>
      <c r="L521" s="25" t="s">
        <v>1205</v>
      </c>
      <c r="M521" s="25">
        <v>1146</v>
      </c>
      <c r="N521" s="26">
        <v>45247</v>
      </c>
    </row>
    <row r="522" spans="1:14" ht="63.75">
      <c r="A522" s="25" t="s">
        <v>1563</v>
      </c>
      <c r="B522" s="16" t="s">
        <v>15</v>
      </c>
      <c r="C522" s="10" t="s">
        <v>715</v>
      </c>
      <c r="D522" s="25" t="s">
        <v>1564</v>
      </c>
      <c r="E522" s="25" t="s">
        <v>1212</v>
      </c>
      <c r="F522" s="67" t="s">
        <v>1565</v>
      </c>
      <c r="G522" s="25" t="s">
        <v>1566</v>
      </c>
      <c r="H522" s="67" t="s">
        <v>1565</v>
      </c>
      <c r="I522" s="25" t="s">
        <v>1566</v>
      </c>
      <c r="J522" s="65">
        <v>544</v>
      </c>
      <c r="K522" s="26">
        <v>45250</v>
      </c>
      <c r="L522" s="25" t="s">
        <v>1205</v>
      </c>
      <c r="M522" s="25">
        <v>1146</v>
      </c>
      <c r="N522" s="26">
        <v>45247</v>
      </c>
    </row>
    <row r="523" spans="1:14" ht="76.5">
      <c r="A523" s="25" t="s">
        <v>1567</v>
      </c>
      <c r="B523" s="16" t="s">
        <v>15</v>
      </c>
      <c r="C523" s="10" t="s">
        <v>715</v>
      </c>
      <c r="D523" s="25" t="s">
        <v>1568</v>
      </c>
      <c r="E523" s="25" t="s">
        <v>1212</v>
      </c>
      <c r="F523" s="67" t="s">
        <v>1569</v>
      </c>
      <c r="G523" s="25" t="s">
        <v>1570</v>
      </c>
      <c r="H523" s="67" t="s">
        <v>1569</v>
      </c>
      <c r="I523" s="25" t="s">
        <v>1570</v>
      </c>
      <c r="J523" s="65">
        <v>922.74</v>
      </c>
      <c r="K523" s="26">
        <v>45240</v>
      </c>
      <c r="L523" s="25" t="s">
        <v>1205</v>
      </c>
      <c r="M523" s="25">
        <v>1146</v>
      </c>
      <c r="N523" s="26">
        <v>45247</v>
      </c>
    </row>
    <row r="524" spans="1:14" ht="63.75">
      <c r="A524" s="25" t="s">
        <v>1571</v>
      </c>
      <c r="B524" s="16" t="s">
        <v>15</v>
      </c>
      <c r="C524" s="10" t="s">
        <v>715</v>
      </c>
      <c r="D524" s="25" t="s">
        <v>1572</v>
      </c>
      <c r="E524" s="25" t="s">
        <v>1212</v>
      </c>
      <c r="F524" s="67" t="s">
        <v>1573</v>
      </c>
      <c r="G524" s="25" t="s">
        <v>1574</v>
      </c>
      <c r="H524" s="67" t="s">
        <v>1573</v>
      </c>
      <c r="I524" s="25" t="s">
        <v>1574</v>
      </c>
      <c r="J524" s="65">
        <v>174.43</v>
      </c>
      <c r="K524" s="25" t="s">
        <v>1493</v>
      </c>
      <c r="L524" s="25" t="s">
        <v>1205</v>
      </c>
      <c r="M524" s="25">
        <v>1146</v>
      </c>
      <c r="N524" s="26">
        <v>45247</v>
      </c>
    </row>
    <row r="525" spans="1:14" ht="89.25">
      <c r="A525" s="25" t="s">
        <v>1575</v>
      </c>
      <c r="B525" s="16" t="s">
        <v>15</v>
      </c>
      <c r="C525" s="10" t="s">
        <v>715</v>
      </c>
      <c r="D525" s="25" t="s">
        <v>1576</v>
      </c>
      <c r="E525" s="25" t="s">
        <v>1212</v>
      </c>
      <c r="F525" s="25">
        <v>322800376</v>
      </c>
      <c r="G525" s="25" t="s">
        <v>1577</v>
      </c>
      <c r="H525" s="64" t="s">
        <v>1578</v>
      </c>
      <c r="I525" s="25" t="s">
        <v>1579</v>
      </c>
      <c r="J525" s="65">
        <v>168</v>
      </c>
      <c r="K525" s="26">
        <v>45250</v>
      </c>
      <c r="L525" s="25" t="s">
        <v>1205</v>
      </c>
      <c r="M525" s="25">
        <v>1146</v>
      </c>
      <c r="N525" s="26">
        <v>45247</v>
      </c>
    </row>
    <row r="526" spans="1:14" ht="76.5">
      <c r="A526" s="25" t="s">
        <v>1580</v>
      </c>
      <c r="B526" s="16" t="s">
        <v>15</v>
      </c>
      <c r="C526" s="10" t="s">
        <v>715</v>
      </c>
      <c r="D526" s="25" t="s">
        <v>1581</v>
      </c>
      <c r="E526" s="25" t="s">
        <v>1212</v>
      </c>
      <c r="F526" s="67" t="s">
        <v>1582</v>
      </c>
      <c r="G526" s="25" t="s">
        <v>1583</v>
      </c>
      <c r="H526" s="67" t="s">
        <v>1582</v>
      </c>
      <c r="I526" s="25" t="s">
        <v>1583</v>
      </c>
      <c r="J526" s="65">
        <v>97</v>
      </c>
      <c r="K526" s="25" t="s">
        <v>1493</v>
      </c>
      <c r="L526" s="25" t="s">
        <v>1205</v>
      </c>
      <c r="M526" s="25">
        <v>1146</v>
      </c>
      <c r="N526" s="26">
        <v>45247</v>
      </c>
    </row>
    <row r="527" spans="1:14" ht="63.75">
      <c r="A527" s="25" t="s">
        <v>1584</v>
      </c>
      <c r="B527" s="16" t="s">
        <v>15</v>
      </c>
      <c r="C527" s="10" t="s">
        <v>715</v>
      </c>
      <c r="D527" s="25" t="s">
        <v>1585</v>
      </c>
      <c r="E527" s="25" t="s">
        <v>1212</v>
      </c>
      <c r="F527" s="67" t="s">
        <v>1586</v>
      </c>
      <c r="G527" s="25" t="s">
        <v>1587</v>
      </c>
      <c r="H527" s="67" t="s">
        <v>1586</v>
      </c>
      <c r="I527" s="25" t="s">
        <v>1587</v>
      </c>
      <c r="J527" s="65">
        <v>406.86</v>
      </c>
      <c r="K527" s="26">
        <v>45245</v>
      </c>
      <c r="L527" s="25" t="s">
        <v>1205</v>
      </c>
      <c r="M527" s="25">
        <v>1146</v>
      </c>
      <c r="N527" s="26">
        <v>45247</v>
      </c>
    </row>
    <row r="528" spans="1:14" ht="89.25">
      <c r="A528" s="25" t="s">
        <v>1588</v>
      </c>
      <c r="B528" s="16" t="s">
        <v>15</v>
      </c>
      <c r="C528" s="10" t="s">
        <v>715</v>
      </c>
      <c r="D528" s="25" t="s">
        <v>1589</v>
      </c>
      <c r="E528" s="25" t="s">
        <v>1212</v>
      </c>
      <c r="F528" s="64" t="s">
        <v>1590</v>
      </c>
      <c r="G528" s="25" t="s">
        <v>1591</v>
      </c>
      <c r="H528" s="64" t="s">
        <v>1590</v>
      </c>
      <c r="I528" s="25" t="s">
        <v>1591</v>
      </c>
      <c r="J528" s="65">
        <v>89328</v>
      </c>
      <c r="K528" s="26">
        <v>45247</v>
      </c>
      <c r="L528" s="26">
        <v>45977</v>
      </c>
      <c r="M528" s="25">
        <v>1146</v>
      </c>
      <c r="N528" s="26">
        <v>45247</v>
      </c>
    </row>
    <row r="529" spans="1:14" ht="76.5">
      <c r="A529" s="25" t="s">
        <v>1592</v>
      </c>
      <c r="B529" s="16" t="s">
        <v>15</v>
      </c>
      <c r="C529" s="10" t="s">
        <v>715</v>
      </c>
      <c r="D529" s="25" t="s">
        <v>1593</v>
      </c>
      <c r="E529" s="25" t="s">
        <v>1212</v>
      </c>
      <c r="F529" s="25" t="s">
        <v>1594</v>
      </c>
      <c r="G529" s="25" t="s">
        <v>1595</v>
      </c>
      <c r="H529" s="64" t="s">
        <v>475</v>
      </c>
      <c r="I529" s="25" t="s">
        <v>1505</v>
      </c>
      <c r="J529" s="65">
        <v>11034</v>
      </c>
      <c r="K529" s="26">
        <v>45247</v>
      </c>
      <c r="L529" s="26">
        <v>46707</v>
      </c>
      <c r="M529" s="25">
        <v>1146</v>
      </c>
      <c r="N529" s="26">
        <v>45247</v>
      </c>
    </row>
    <row r="530" spans="1:14" ht="76.5">
      <c r="A530" s="25" t="s">
        <v>1596</v>
      </c>
      <c r="B530" s="16" t="s">
        <v>15</v>
      </c>
      <c r="C530" s="10" t="s">
        <v>715</v>
      </c>
      <c r="D530" s="25" t="s">
        <v>1597</v>
      </c>
      <c r="E530" s="25" t="s">
        <v>1212</v>
      </c>
      <c r="F530" s="25" t="s">
        <v>1598</v>
      </c>
      <c r="G530" s="25" t="s">
        <v>1599</v>
      </c>
      <c r="H530" s="64" t="s">
        <v>886</v>
      </c>
      <c r="I530" s="25" t="s">
        <v>1600</v>
      </c>
      <c r="J530" s="65">
        <v>359</v>
      </c>
      <c r="K530" s="26">
        <v>45250</v>
      </c>
      <c r="L530" s="25" t="s">
        <v>1205</v>
      </c>
      <c r="M530" s="25">
        <v>1146</v>
      </c>
      <c r="N530" s="26">
        <v>45247</v>
      </c>
    </row>
    <row r="531" spans="1:14" ht="76.5">
      <c r="A531" s="25" t="s">
        <v>1601</v>
      </c>
      <c r="B531" s="16" t="s">
        <v>15</v>
      </c>
      <c r="C531" s="10" t="s">
        <v>715</v>
      </c>
      <c r="D531" s="25" t="s">
        <v>1602</v>
      </c>
      <c r="E531" s="25" t="s">
        <v>1212</v>
      </c>
      <c r="F531" s="64" t="s">
        <v>1590</v>
      </c>
      <c r="G531" s="25" t="s">
        <v>1591</v>
      </c>
      <c r="H531" s="64" t="s">
        <v>1590</v>
      </c>
      <c r="I531" s="25" t="s">
        <v>1603</v>
      </c>
      <c r="J531" s="65">
        <v>47949.79</v>
      </c>
      <c r="K531" s="26">
        <v>45247</v>
      </c>
      <c r="L531" s="26">
        <v>45977</v>
      </c>
      <c r="M531" s="25">
        <v>1146</v>
      </c>
      <c r="N531" s="26">
        <v>45247</v>
      </c>
    </row>
    <row r="532" spans="1:14" ht="102">
      <c r="A532" s="25" t="s">
        <v>1604</v>
      </c>
      <c r="B532" s="16" t="s">
        <v>15</v>
      </c>
      <c r="C532" s="10" t="s">
        <v>715</v>
      </c>
      <c r="D532" s="25" t="s">
        <v>1605</v>
      </c>
      <c r="E532" s="25" t="s">
        <v>1212</v>
      </c>
      <c r="F532" s="67" t="s">
        <v>1606</v>
      </c>
      <c r="G532" s="25" t="s">
        <v>1607</v>
      </c>
      <c r="H532" s="67" t="s">
        <v>1606</v>
      </c>
      <c r="I532" s="25" t="s">
        <v>1607</v>
      </c>
      <c r="J532" s="65">
        <v>9000</v>
      </c>
      <c r="K532" s="26">
        <v>45247</v>
      </c>
      <c r="L532" s="26">
        <v>46707</v>
      </c>
      <c r="M532" s="25">
        <v>1146</v>
      </c>
      <c r="N532" s="26">
        <v>45247</v>
      </c>
    </row>
    <row r="533" spans="1:14" ht="76.5">
      <c r="A533" s="25" t="s">
        <v>1608</v>
      </c>
      <c r="B533" s="16" t="s">
        <v>15</v>
      </c>
      <c r="C533" s="10" t="s">
        <v>715</v>
      </c>
      <c r="D533" s="25" t="s">
        <v>1609</v>
      </c>
      <c r="E533" s="25" t="s">
        <v>1212</v>
      </c>
      <c r="F533" s="66" t="s">
        <v>678</v>
      </c>
      <c r="G533" s="25" t="s">
        <v>1367</v>
      </c>
      <c r="H533" s="64" t="s">
        <v>678</v>
      </c>
      <c r="I533" s="25" t="s">
        <v>1367</v>
      </c>
      <c r="J533" s="65">
        <v>39880</v>
      </c>
      <c r="K533" s="26">
        <v>45247</v>
      </c>
      <c r="L533" s="26">
        <v>46707</v>
      </c>
      <c r="M533" s="25">
        <v>1146</v>
      </c>
      <c r="N533" s="26">
        <v>45247</v>
      </c>
    </row>
    <row r="534" spans="1:14" ht="63.75">
      <c r="A534" s="25" t="s">
        <v>1610</v>
      </c>
      <c r="B534" s="16" t="s">
        <v>15</v>
      </c>
      <c r="C534" s="10" t="s">
        <v>715</v>
      </c>
      <c r="D534" s="25" t="s">
        <v>1611</v>
      </c>
      <c r="E534" s="25" t="s">
        <v>1212</v>
      </c>
      <c r="F534" s="67" t="s">
        <v>1612</v>
      </c>
      <c r="G534" s="25" t="s">
        <v>1613</v>
      </c>
      <c r="H534" s="67" t="s">
        <v>1612</v>
      </c>
      <c r="I534" s="25" t="s">
        <v>1613</v>
      </c>
      <c r="J534" s="65">
        <v>2097.5</v>
      </c>
      <c r="K534" s="26">
        <v>45247</v>
      </c>
      <c r="L534" s="26">
        <v>45612</v>
      </c>
      <c r="M534" s="25">
        <v>1146</v>
      </c>
      <c r="N534" s="26">
        <v>45247</v>
      </c>
    </row>
    <row r="535" spans="1:14" ht="76.5">
      <c r="A535" s="25" t="s">
        <v>1614</v>
      </c>
      <c r="B535" s="16" t="s">
        <v>15</v>
      </c>
      <c r="C535" s="10" t="s">
        <v>715</v>
      </c>
      <c r="D535" s="25" t="s">
        <v>1615</v>
      </c>
      <c r="E535" s="25" t="s">
        <v>1212</v>
      </c>
      <c r="F535" s="67" t="s">
        <v>1616</v>
      </c>
      <c r="G535" s="25" t="s">
        <v>1617</v>
      </c>
      <c r="H535" s="67" t="s">
        <v>1616</v>
      </c>
      <c r="I535" s="25" t="s">
        <v>1617</v>
      </c>
      <c r="J535" s="65">
        <v>10611</v>
      </c>
      <c r="K535" s="26">
        <v>45225</v>
      </c>
      <c r="L535" s="26">
        <v>45590</v>
      </c>
      <c r="M535" s="25">
        <v>1146</v>
      </c>
      <c r="N535" s="26">
        <v>45247</v>
      </c>
    </row>
    <row r="536" spans="1:14" ht="102">
      <c r="A536" s="26" t="s">
        <v>1618</v>
      </c>
      <c r="B536" s="16" t="s">
        <v>15</v>
      </c>
      <c r="C536" s="10" t="s">
        <v>715</v>
      </c>
      <c r="D536" s="26" t="s">
        <v>1315</v>
      </c>
      <c r="E536" s="25" t="s">
        <v>1212</v>
      </c>
      <c r="F536" s="25" t="s">
        <v>1316</v>
      </c>
      <c r="G536" s="25" t="s">
        <v>1317</v>
      </c>
      <c r="H536" s="25" t="s">
        <v>1316</v>
      </c>
      <c r="I536" s="25" t="s">
        <v>1317</v>
      </c>
      <c r="J536" s="65">
        <v>103.2</v>
      </c>
      <c r="K536" s="26">
        <v>45244</v>
      </c>
      <c r="L536" s="25" t="s">
        <v>1205</v>
      </c>
      <c r="M536" s="25">
        <v>1146</v>
      </c>
      <c r="N536" s="26">
        <v>45247</v>
      </c>
    </row>
    <row r="537" spans="1:14" ht="63.75">
      <c r="A537" s="25" t="s">
        <v>1619</v>
      </c>
      <c r="B537" s="16" t="s">
        <v>15</v>
      </c>
      <c r="C537" s="10" t="s">
        <v>715</v>
      </c>
      <c r="D537" s="25" t="s">
        <v>1620</v>
      </c>
      <c r="E537" s="25" t="s">
        <v>1212</v>
      </c>
      <c r="F537" s="67" t="s">
        <v>1621</v>
      </c>
      <c r="G537" s="25" t="s">
        <v>1622</v>
      </c>
      <c r="H537" s="67" t="s">
        <v>1623</v>
      </c>
      <c r="I537" s="25" t="s">
        <v>1624</v>
      </c>
      <c r="J537" s="65">
        <v>13800</v>
      </c>
      <c r="K537" s="26">
        <v>45264</v>
      </c>
      <c r="L537" s="26">
        <v>46724</v>
      </c>
      <c r="M537" s="25">
        <v>1194</v>
      </c>
      <c r="N537" s="26">
        <v>45261</v>
      </c>
    </row>
    <row r="538" spans="1:14" ht="76.5">
      <c r="A538" s="25" t="s">
        <v>1625</v>
      </c>
      <c r="B538" s="16" t="s">
        <v>15</v>
      </c>
      <c r="C538" s="10" t="s">
        <v>715</v>
      </c>
      <c r="D538" s="25" t="s">
        <v>1626</v>
      </c>
      <c r="E538" s="25" t="s">
        <v>1212</v>
      </c>
      <c r="F538" s="66" t="s">
        <v>193</v>
      </c>
      <c r="G538" s="25" t="s">
        <v>1627</v>
      </c>
      <c r="H538" s="64" t="s">
        <v>193</v>
      </c>
      <c r="I538" s="25" t="s">
        <v>1628</v>
      </c>
      <c r="J538" s="65">
        <v>648</v>
      </c>
      <c r="K538" s="26">
        <v>45261</v>
      </c>
      <c r="L538" s="26">
        <v>46721</v>
      </c>
      <c r="M538" s="25">
        <v>1194</v>
      </c>
      <c r="N538" s="26">
        <v>45261</v>
      </c>
    </row>
    <row r="539" spans="1:14" ht="63.75">
      <c r="A539" s="25" t="s">
        <v>1629</v>
      </c>
      <c r="B539" s="16" t="s">
        <v>15</v>
      </c>
      <c r="C539" s="10" t="s">
        <v>715</v>
      </c>
      <c r="D539" s="25" t="s">
        <v>1630</v>
      </c>
      <c r="E539" s="25" t="s">
        <v>1212</v>
      </c>
      <c r="F539" s="66" t="s">
        <v>1236</v>
      </c>
      <c r="G539" s="25" t="s">
        <v>1237</v>
      </c>
      <c r="H539" s="67" t="s">
        <v>1236</v>
      </c>
      <c r="I539" s="25" t="s">
        <v>1237</v>
      </c>
      <c r="J539" s="65">
        <v>2158</v>
      </c>
      <c r="K539" s="26">
        <v>45253</v>
      </c>
      <c r="L539" s="26">
        <v>45618</v>
      </c>
      <c r="M539" s="25">
        <v>1194</v>
      </c>
      <c r="N539" s="26">
        <v>45261</v>
      </c>
    </row>
    <row r="540" spans="1:14" ht="76.5">
      <c r="A540" s="25" t="s">
        <v>1631</v>
      </c>
      <c r="B540" s="16" t="s">
        <v>15</v>
      </c>
      <c r="C540" s="10" t="s">
        <v>715</v>
      </c>
      <c r="D540" s="25" t="s">
        <v>1632</v>
      </c>
      <c r="E540" s="25" t="s">
        <v>1212</v>
      </c>
      <c r="F540" s="66" t="s">
        <v>1633</v>
      </c>
      <c r="G540" s="25" t="s">
        <v>1634</v>
      </c>
      <c r="H540" s="67" t="s">
        <v>1578</v>
      </c>
      <c r="I540" s="25" t="s">
        <v>1635</v>
      </c>
      <c r="J540" s="65">
        <v>11646.4</v>
      </c>
      <c r="K540" s="26">
        <v>45264</v>
      </c>
      <c r="L540" s="26">
        <v>46724</v>
      </c>
      <c r="M540" s="25">
        <v>1194</v>
      </c>
      <c r="N540" s="26">
        <v>45261</v>
      </c>
    </row>
    <row r="541" spans="1:14" ht="63.75">
      <c r="A541" s="25" t="s">
        <v>1636</v>
      </c>
      <c r="B541" s="16" t="s">
        <v>15</v>
      </c>
      <c r="C541" s="10" t="s">
        <v>715</v>
      </c>
      <c r="D541" s="25" t="s">
        <v>1637</v>
      </c>
      <c r="E541" s="25" t="s">
        <v>1212</v>
      </c>
      <c r="F541" s="6" t="s">
        <v>1638</v>
      </c>
      <c r="G541" s="25" t="s">
        <v>1639</v>
      </c>
      <c r="H541" s="6" t="s">
        <v>1638</v>
      </c>
      <c r="I541" s="25" t="s">
        <v>1639</v>
      </c>
      <c r="J541" s="65">
        <v>130.5</v>
      </c>
      <c r="K541" s="26">
        <v>45257</v>
      </c>
      <c r="L541" s="26">
        <v>45257</v>
      </c>
      <c r="M541" s="25">
        <v>1194</v>
      </c>
      <c r="N541" s="26">
        <v>45261</v>
      </c>
    </row>
    <row r="542" spans="1:14" ht="76.5">
      <c r="A542" s="25" t="s">
        <v>1640</v>
      </c>
      <c r="B542" s="16" t="s">
        <v>15</v>
      </c>
      <c r="C542" s="10" t="s">
        <v>715</v>
      </c>
      <c r="D542" s="25" t="s">
        <v>1641</v>
      </c>
      <c r="E542" s="25" t="s">
        <v>1212</v>
      </c>
      <c r="F542" s="67" t="s">
        <v>1642</v>
      </c>
      <c r="G542" s="25" t="s">
        <v>1643</v>
      </c>
      <c r="H542" s="67" t="s">
        <v>1642</v>
      </c>
      <c r="I542" s="25" t="s">
        <v>1643</v>
      </c>
      <c r="J542" s="65">
        <v>140</v>
      </c>
      <c r="K542" s="26">
        <v>45261</v>
      </c>
      <c r="L542" s="25" t="s">
        <v>1205</v>
      </c>
      <c r="M542" s="25">
        <v>1194</v>
      </c>
      <c r="N542" s="26">
        <v>45261</v>
      </c>
    </row>
    <row r="543" spans="1:14" ht="63.75">
      <c r="A543" s="25" t="s">
        <v>1644</v>
      </c>
      <c r="B543" s="16" t="s">
        <v>15</v>
      </c>
      <c r="C543" s="10" t="s">
        <v>715</v>
      </c>
      <c r="D543" s="25" t="s">
        <v>1645</v>
      </c>
      <c r="E543" s="25" t="s">
        <v>1212</v>
      </c>
      <c r="F543" s="67" t="s">
        <v>1646</v>
      </c>
      <c r="G543" s="25" t="s">
        <v>1647</v>
      </c>
      <c r="H543" s="67" t="s">
        <v>1646</v>
      </c>
      <c r="I543" s="25" t="s">
        <v>1647</v>
      </c>
      <c r="J543" s="65">
        <v>4130</v>
      </c>
      <c r="K543" s="25" t="s">
        <v>1648</v>
      </c>
      <c r="L543" s="25" t="s">
        <v>1649</v>
      </c>
      <c r="M543" s="25">
        <v>1194</v>
      </c>
      <c r="N543" s="26">
        <v>45261</v>
      </c>
    </row>
    <row r="544" spans="1:14" ht="89.25">
      <c r="A544" s="25" t="s">
        <v>1650</v>
      </c>
      <c r="B544" s="16" t="s">
        <v>15</v>
      </c>
      <c r="C544" s="10" t="s">
        <v>715</v>
      </c>
      <c r="D544" s="25" t="s">
        <v>1651</v>
      </c>
      <c r="E544" s="25" t="s">
        <v>1212</v>
      </c>
      <c r="F544" s="64" t="s">
        <v>970</v>
      </c>
      <c r="G544" s="25" t="s">
        <v>1652</v>
      </c>
      <c r="H544" s="64" t="s">
        <v>970</v>
      </c>
      <c r="I544" s="25" t="s">
        <v>1652</v>
      </c>
      <c r="J544" s="65">
        <v>17220</v>
      </c>
      <c r="K544" s="26">
        <v>45200</v>
      </c>
      <c r="L544" s="26">
        <v>45472</v>
      </c>
      <c r="M544" s="25">
        <v>1225</v>
      </c>
      <c r="N544" s="26">
        <v>45271</v>
      </c>
    </row>
    <row r="545" spans="1:14" ht="63.75">
      <c r="A545" s="25" t="s">
        <v>1653</v>
      </c>
      <c r="B545" s="16" t="s">
        <v>15</v>
      </c>
      <c r="C545" s="10" t="s">
        <v>715</v>
      </c>
      <c r="D545" s="25" t="s">
        <v>1654</v>
      </c>
      <c r="E545" s="25" t="s">
        <v>1212</v>
      </c>
      <c r="F545" s="67" t="s">
        <v>1655</v>
      </c>
      <c r="G545" s="25" t="s">
        <v>1656</v>
      </c>
      <c r="H545" s="67" t="s">
        <v>1655</v>
      </c>
      <c r="I545" s="25" t="s">
        <v>1656</v>
      </c>
      <c r="J545" s="65">
        <v>1020</v>
      </c>
      <c r="K545" s="26">
        <v>45274</v>
      </c>
      <c r="L545" s="26">
        <v>46369</v>
      </c>
      <c r="M545" s="25">
        <v>1225</v>
      </c>
      <c r="N545" s="26">
        <v>45271</v>
      </c>
    </row>
    <row r="546" spans="1:14" ht="89.25">
      <c r="A546" s="25" t="s">
        <v>1657</v>
      </c>
      <c r="B546" s="16" t="s">
        <v>15</v>
      </c>
      <c r="C546" s="10" t="s">
        <v>715</v>
      </c>
      <c r="D546" s="25" t="s">
        <v>1658</v>
      </c>
      <c r="E546" s="25" t="s">
        <v>1212</v>
      </c>
      <c r="F546" s="66" t="s">
        <v>1659</v>
      </c>
      <c r="G546" s="25" t="s">
        <v>1660</v>
      </c>
      <c r="H546" s="67" t="s">
        <v>1661</v>
      </c>
      <c r="I546" s="25" t="s">
        <v>1662</v>
      </c>
      <c r="J546" s="65">
        <v>80000</v>
      </c>
      <c r="K546" s="26">
        <v>45273</v>
      </c>
      <c r="L546" s="26">
        <v>46368</v>
      </c>
      <c r="M546" s="25">
        <v>1225</v>
      </c>
      <c r="N546" s="26">
        <v>45271</v>
      </c>
    </row>
    <row r="547" spans="1:14" ht="63.75">
      <c r="A547" s="25" t="s">
        <v>1663</v>
      </c>
      <c r="B547" s="16" t="s">
        <v>15</v>
      </c>
      <c r="C547" s="10" t="s">
        <v>715</v>
      </c>
      <c r="D547" s="25" t="s">
        <v>1664</v>
      </c>
      <c r="E547" s="25" t="s">
        <v>1212</v>
      </c>
      <c r="F547" s="67" t="s">
        <v>1665</v>
      </c>
      <c r="G547" s="25" t="s">
        <v>1666</v>
      </c>
      <c r="H547" s="67" t="s">
        <v>1665</v>
      </c>
      <c r="I547" s="25" t="s">
        <v>1666</v>
      </c>
      <c r="J547" s="65">
        <v>828</v>
      </c>
      <c r="K547" s="26">
        <v>45274</v>
      </c>
      <c r="L547" s="26">
        <v>46369</v>
      </c>
      <c r="M547" s="25">
        <v>1225</v>
      </c>
      <c r="N547" s="26">
        <v>45271</v>
      </c>
    </row>
    <row r="548" spans="1:14" ht="89.25">
      <c r="A548" s="25" t="s">
        <v>1667</v>
      </c>
      <c r="B548" s="16" t="s">
        <v>15</v>
      </c>
      <c r="C548" s="10" t="s">
        <v>715</v>
      </c>
      <c r="D548" s="25" t="s">
        <v>1668</v>
      </c>
      <c r="E548" s="25" t="s">
        <v>1212</v>
      </c>
      <c r="F548" s="67" t="s">
        <v>1669</v>
      </c>
      <c r="G548" s="25" t="s">
        <v>1670</v>
      </c>
      <c r="H548" s="67" t="s">
        <v>1669</v>
      </c>
      <c r="I548" s="25" t="s">
        <v>1670</v>
      </c>
      <c r="J548" s="65">
        <v>600</v>
      </c>
      <c r="K548" s="26">
        <v>45275</v>
      </c>
      <c r="L548" s="26">
        <v>46370</v>
      </c>
      <c r="M548" s="25">
        <v>1225</v>
      </c>
      <c r="N548" s="26">
        <v>45271</v>
      </c>
    </row>
    <row r="549" spans="1:14" ht="89.25">
      <c r="A549" s="25" t="s">
        <v>1671</v>
      </c>
      <c r="B549" s="16" t="s">
        <v>15</v>
      </c>
      <c r="C549" s="10" t="s">
        <v>715</v>
      </c>
      <c r="D549" s="25" t="s">
        <v>1672</v>
      </c>
      <c r="E549" s="25" t="s">
        <v>1212</v>
      </c>
      <c r="F549" s="67" t="s">
        <v>1669</v>
      </c>
      <c r="G549" s="25" t="s">
        <v>1670</v>
      </c>
      <c r="H549" s="67" t="s">
        <v>1669</v>
      </c>
      <c r="I549" s="25" t="s">
        <v>1670</v>
      </c>
      <c r="J549" s="65">
        <v>5190</v>
      </c>
      <c r="K549" s="26">
        <v>45275</v>
      </c>
      <c r="L549" s="26">
        <v>46370</v>
      </c>
      <c r="M549" s="25">
        <v>1225</v>
      </c>
      <c r="N549" s="26">
        <v>45271</v>
      </c>
    </row>
    <row r="550" spans="1:14" ht="89.25">
      <c r="A550" s="25" t="s">
        <v>1673</v>
      </c>
      <c r="B550" s="16" t="s">
        <v>15</v>
      </c>
      <c r="C550" s="10" t="s">
        <v>715</v>
      </c>
      <c r="D550" s="25" t="s">
        <v>1674</v>
      </c>
      <c r="E550" s="25" t="s">
        <v>1212</v>
      </c>
      <c r="F550" s="67" t="s">
        <v>1669</v>
      </c>
      <c r="G550" s="25" t="s">
        <v>1670</v>
      </c>
      <c r="H550" s="67" t="s">
        <v>1669</v>
      </c>
      <c r="I550" s="25" t="s">
        <v>1670</v>
      </c>
      <c r="J550" s="65">
        <v>7156</v>
      </c>
      <c r="K550" s="26">
        <v>45275</v>
      </c>
      <c r="L550" s="26">
        <v>46370</v>
      </c>
      <c r="M550" s="25">
        <v>1225</v>
      </c>
      <c r="N550" s="26">
        <v>45271</v>
      </c>
    </row>
    <row r="551" spans="1:14" ht="76.5">
      <c r="A551" s="25" t="s">
        <v>1675</v>
      </c>
      <c r="B551" s="16" t="s">
        <v>15</v>
      </c>
      <c r="C551" s="10" t="s">
        <v>715</v>
      </c>
      <c r="D551" s="25" t="s">
        <v>1676</v>
      </c>
      <c r="E551" s="25" t="s">
        <v>1212</v>
      </c>
      <c r="F551" s="67" t="s">
        <v>1220</v>
      </c>
      <c r="G551" s="25" t="s">
        <v>1221</v>
      </c>
      <c r="H551" s="67" t="s">
        <v>1220</v>
      </c>
      <c r="I551" s="25" t="s">
        <v>1221</v>
      </c>
      <c r="J551" s="65">
        <v>900</v>
      </c>
      <c r="K551" s="26">
        <v>45278</v>
      </c>
      <c r="L551" s="26">
        <v>46373</v>
      </c>
      <c r="M551" s="25">
        <v>1292</v>
      </c>
      <c r="N551" s="26">
        <v>45281</v>
      </c>
    </row>
    <row r="552" spans="1:14" ht="76.5">
      <c r="A552" s="25" t="s">
        <v>1677</v>
      </c>
      <c r="B552" s="16" t="s">
        <v>15</v>
      </c>
      <c r="C552" s="10" t="s">
        <v>715</v>
      </c>
      <c r="D552" s="25" t="s">
        <v>1678</v>
      </c>
      <c r="E552" s="25" t="s">
        <v>1212</v>
      </c>
      <c r="F552" s="67" t="s">
        <v>1246</v>
      </c>
      <c r="G552" s="25" t="s">
        <v>1679</v>
      </c>
      <c r="H552" s="67" t="s">
        <v>1246</v>
      </c>
      <c r="I552" s="25" t="s">
        <v>1680</v>
      </c>
      <c r="J552" s="65">
        <v>28109.4</v>
      </c>
      <c r="K552" s="26">
        <v>45282</v>
      </c>
      <c r="L552" s="26">
        <v>46377</v>
      </c>
      <c r="M552" s="25">
        <v>1292</v>
      </c>
      <c r="N552" s="26">
        <v>45281</v>
      </c>
    </row>
    <row r="553" spans="1:14" ht="242.25">
      <c r="A553" s="25" t="s">
        <v>1681</v>
      </c>
      <c r="B553" s="16" t="s">
        <v>15</v>
      </c>
      <c r="C553" s="10" t="s">
        <v>715</v>
      </c>
      <c r="D553" s="25" t="s">
        <v>1682</v>
      </c>
      <c r="E553" s="25" t="s">
        <v>1190</v>
      </c>
      <c r="F553" s="67" t="s">
        <v>1661</v>
      </c>
      <c r="G553" s="25" t="s">
        <v>1683</v>
      </c>
      <c r="H553" s="67" t="s">
        <v>1661</v>
      </c>
      <c r="I553" s="25" t="s">
        <v>1683</v>
      </c>
      <c r="J553" s="65">
        <v>1000</v>
      </c>
      <c r="K553" s="26">
        <v>45280</v>
      </c>
      <c r="L553" s="26">
        <v>45645</v>
      </c>
      <c r="M553" s="25">
        <v>1292</v>
      </c>
      <c r="N553" s="26">
        <v>45281</v>
      </c>
    </row>
    <row r="554" spans="1:14" ht="242.25">
      <c r="A554" s="25" t="s">
        <v>1684</v>
      </c>
      <c r="B554" s="16" t="s">
        <v>15</v>
      </c>
      <c r="C554" s="10" t="s">
        <v>715</v>
      </c>
      <c r="D554" s="25" t="s">
        <v>1685</v>
      </c>
      <c r="E554" s="25" t="s">
        <v>1190</v>
      </c>
      <c r="F554" s="66" t="s">
        <v>399</v>
      </c>
      <c r="G554" s="25" t="s">
        <v>400</v>
      </c>
      <c r="H554" s="66" t="s">
        <v>399</v>
      </c>
      <c r="I554" s="25" t="s">
        <v>400</v>
      </c>
      <c r="J554" s="65">
        <v>633.33000000000004</v>
      </c>
      <c r="K554" s="26">
        <v>45306</v>
      </c>
      <c r="L554" s="26">
        <v>45671</v>
      </c>
      <c r="M554" s="25">
        <v>1292</v>
      </c>
      <c r="N554" s="26">
        <v>45281</v>
      </c>
    </row>
    <row r="555" spans="1:14" ht="63.75">
      <c r="A555" s="25" t="s">
        <v>1686</v>
      </c>
      <c r="B555" s="16" t="s">
        <v>15</v>
      </c>
      <c r="C555" s="10" t="s">
        <v>715</v>
      </c>
      <c r="D555" s="25" t="s">
        <v>1687</v>
      </c>
      <c r="E555" s="25" t="s">
        <v>1212</v>
      </c>
      <c r="F555" s="67" t="s">
        <v>1688</v>
      </c>
      <c r="G555" s="25" t="s">
        <v>1689</v>
      </c>
      <c r="H555" s="67" t="s">
        <v>1688</v>
      </c>
      <c r="I555" s="25" t="s">
        <v>1689</v>
      </c>
      <c r="J555" s="65">
        <v>6347.2</v>
      </c>
      <c r="K555" s="25" t="s">
        <v>1648</v>
      </c>
      <c r="L555" s="25" t="s">
        <v>1649</v>
      </c>
      <c r="M555" s="25">
        <v>1292</v>
      </c>
      <c r="N555" s="26">
        <v>45281</v>
      </c>
    </row>
    <row r="556" spans="1:14" ht="102">
      <c r="A556" s="26" t="s">
        <v>1690</v>
      </c>
      <c r="B556" s="16" t="s">
        <v>15</v>
      </c>
      <c r="C556" s="10" t="s">
        <v>715</v>
      </c>
      <c r="D556" s="26" t="s">
        <v>1315</v>
      </c>
      <c r="E556" s="25" t="s">
        <v>1212</v>
      </c>
      <c r="F556" s="25" t="s">
        <v>1316</v>
      </c>
      <c r="G556" s="25" t="s">
        <v>1317</v>
      </c>
      <c r="H556" s="25" t="s">
        <v>1316</v>
      </c>
      <c r="I556" s="25" t="s">
        <v>1317</v>
      </c>
      <c r="J556" s="65">
        <v>103.2</v>
      </c>
      <c r="K556" s="26">
        <v>45281</v>
      </c>
      <c r="L556" s="25" t="s">
        <v>1205</v>
      </c>
      <c r="M556" s="25">
        <v>1292</v>
      </c>
      <c r="N556" s="26">
        <v>45281</v>
      </c>
    </row>
  </sheetData>
  <autoFilter ref="A2:P556"/>
  <mergeCells count="3">
    <mergeCell ref="A33:N33"/>
    <mergeCell ref="A1:N1"/>
    <mergeCell ref="A259:N2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provvedimenti II semestre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2024-01-16T15:19:31Z</dcterms:modified>
</cp:coreProperties>
</file>