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SC Gestione Patrimonio Immobiliare\PROCESSI AMMINISTRATIVI\TRASPARENZA\TRASPARENZA GARE E CONTRATTI\2024 inviato\"/>
    </mc:Choice>
  </mc:AlternateContent>
  <bookViews>
    <workbookView xWindow="0" yWindow="0" windowWidth="21600" windowHeight="9000"/>
  </bookViews>
  <sheets>
    <sheet name="Foglio1" sheetId="1" r:id="rId1"/>
  </sheets>
  <definedNames>
    <definedName name="_xlnm._FilterDatabase" localSheetId="0" hidden="1">Foglio1!$A$1:$IJ$73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1" l="1"/>
  <c r="I25" i="1" l="1"/>
  <c r="I24" i="1"/>
  <c r="K23" i="1"/>
  <c r="J23" i="1"/>
  <c r="I23" i="1"/>
  <c r="I21" i="1"/>
  <c r="J20" i="1"/>
  <c r="I20" i="1"/>
  <c r="K11" i="1"/>
  <c r="J11" i="1"/>
  <c r="I11" i="1"/>
  <c r="J7" i="1"/>
  <c r="I7" i="1"/>
  <c r="L5" i="1"/>
  <c r="K5" i="1"/>
  <c r="J5" i="1"/>
  <c r="J2" i="1"/>
</calcChain>
</file>

<file path=xl/sharedStrings.xml><?xml version="1.0" encoding="utf-8"?>
<sst xmlns="http://schemas.openxmlformats.org/spreadsheetml/2006/main" count="583" uniqueCount="404">
  <si>
    <t>CIG</t>
  </si>
  <si>
    <t xml:space="preserve"> STRUTTURA PROPONENTE</t>
  </si>
  <si>
    <t>OGGETTO DEL BANDO</t>
  </si>
  <si>
    <t>PROCEDURA DI SCELTA DEL CONTRAENTE</t>
  </si>
  <si>
    <t>AGGIUDICATARIO</t>
  </si>
  <si>
    <t>IMPORTO DI AGGIUDICAZIONE (inclusi oneri sicurezza, senza iva)</t>
  </si>
  <si>
    <t>TEMPI DI COMPLETAMENTO DELL'OPERA, SERVIZIO O FORNITURA</t>
  </si>
  <si>
    <t>IMPORTO DELLE SOMME LIQUIDATE NELL'ANNO 2022</t>
  </si>
  <si>
    <t>DELIBERA A CONTRARRE/AFFIDAMENTO</t>
  </si>
  <si>
    <t>6572408AA6</t>
  </si>
  <si>
    <t>S.C. PATRIMONIO EDILIZIO STRUTTURE OSPEDALIERE</t>
  </si>
  <si>
    <t>Procedura negoziata senza previa pubblicazione</t>
  </si>
  <si>
    <t xml:space="preserve"> Zorzetto Mario Srl  di Gaiarine (TV)   C.F. 03672830266; Vaportermica Commerciale Srl di Udine (UD) C.F. 00487980302; Tonoimpianti Srl di Padova (PD) C.F. 02004960288; Tecnoimpianti Contardo Srl di Conegliano (TV) C.F. 02305240646 ; Termoidraulica Sbrissa Srl DI Loria (TV) C.F. 03643830262; Balsamini Impianti Srl  di  Sacile (PN) C.F. 01135980934; Calor Srl di Pasiano di Prato (UD) C.F. 02289970309; Fiorin Impianti Srl di Codognè (TV) C.F. 03248780268</t>
  </si>
  <si>
    <t>Zorzetto Mario srl C.F. 03672830266</t>
  </si>
  <si>
    <t>06.11.2017 - 05.11.2027</t>
  </si>
  <si>
    <t>DL'</t>
  </si>
  <si>
    <t>Determina n. 1142 del 14.07.2016</t>
  </si>
  <si>
    <t>7562119A01</t>
  </si>
  <si>
    <t>S.S.D. GESTIONE GIURIDICO AMMINISTRATIVA PATRIMONIO IMMOBILIARE</t>
  </si>
  <si>
    <t>Procedura aperta per l’affidamento del servizio di manutenzione degli impianti di trattamento aria, gruppi frigorife ri (compreso torri evaporative) e impianti idrotermosanitari, degli ospedali di Pordenone, San Vito al Tagliamento e Spilimbe rgo, inclusi il servizio di reperibilità’, il servizio di terzo responsabile, servizi accessori e i lavori di manutenzione su chiamata.</t>
  </si>
  <si>
    <t xml:space="preserve">Procedura aperta ai sensi dell’art. 60 del D.Lgs. n. 50/2016 e s.m.i. </t>
  </si>
  <si>
    <t>1. CONSORZIO INNOVA SOCIETA' COOPERATIVA C.F. 03539261200 e RADAR SRL (Consorziata) C.F. 03369430289 e CPL CONCORDIA SOCIETA' COOPERATIVA (Consorziata) C.F. 0010032;
2. MODUS FM SPA con sede in Pescara C.F. 03129540278;
3. Costituendo raggruppamento temporaneo di imprese tra UNITERM SRL con sede in Spilimbergo (CAPOGRUPPO) C.F. 01200650933, e CELLA COSTRUZIONI SRL con sede in S. Odorico di Flaibano (UD) C.F. 01788240305;</t>
  </si>
  <si>
    <t>CONSORZIO INNOVA SOCIETA’ COOPERATIVA con
sede in Bologna, Via G. Papini n. 18, P.IVA e Codice fiscale 03539261200</t>
  </si>
  <si>
    <t>16.01.2019 15.01.2021</t>
  </si>
  <si>
    <t>Determina indizione gara n. 1412 del 09/07/2018</t>
  </si>
  <si>
    <t>79040704E7</t>
  </si>
  <si>
    <t>servizio di manutenzione dei sistemi di
supervisione allarmi e di controllo degli impianti di condizionamento degli
ospedali di Pordenone, San Vito al Tagliamento e Spilimbergo</t>
  </si>
  <si>
    <t>procedura aperta ai sensi dell’art. 60 del D.Lgs. n. 50/2016</t>
  </si>
  <si>
    <t>1. Prosoft S.r.l. con sede in Silea (TV), Via Alzaia sul Sile, 26/d, C.F. e P.IVA 03618850261</t>
  </si>
  <si>
    <t>06.11.2019 - 05.11.2021</t>
  </si>
  <si>
    <t>Determina a contrarre n. 747 del 10/05/2019</t>
  </si>
  <si>
    <t>811274729D</t>
  </si>
  <si>
    <t>fornitura
di prodotti per centrale termica</t>
  </si>
  <si>
    <t>La Rocca Maurizio S.r.l. via Vespri, 54 - 91100 Erice (TP), C.F. 02337130815</t>
  </si>
  <si>
    <t>La Rocca Maurizio S.r.l. via Vespri, 54 - 91100 Erice (TP), 02337130815</t>
  </si>
  <si>
    <t>09.12.2019 - 08.12.2022</t>
  </si>
  <si>
    <t>Determina affidamento diretto n  1644 del 09/12/2019</t>
  </si>
  <si>
    <t>8260911F66</t>
  </si>
  <si>
    <t>servizio di manutenzione delle componenti hardware di
controllo/regolazione degli impianti di trattamento aria degli ospedali di Pordenone, San Vito
al Tagliamento e Spilimbergo, e altri servizi complementari</t>
  </si>
  <si>
    <t>Affidamento diretto ai sensi dell’articolo 36, comma 2 lettera b), del D.lgs. 50/2016 e s.m.i.</t>
  </si>
  <si>
    <t>Airinn S.r.l. di Pordenone, Via Roveredo n. 20/b, C.F. e P.IVA 01701700930</t>
  </si>
  <si>
    <t>27.07.2020 - 27.07.2021 prorogato fino al limite massimo di 209.000,00</t>
  </si>
  <si>
    <t>Determina a contrarre  n.  191 Del 18.02.2020</t>
  </si>
  <si>
    <t>ZEC2D0F933</t>
  </si>
  <si>
    <t>servizio di assistenza tecnica su impianti ed
apparecchiature di controllo accessi e rileva presenze installati negli
ospedali di Pordenone e Spilimbergo dell’Azienda Sanitaria Friuli
Occidentale</t>
  </si>
  <si>
    <t>Affidamento diretto ai sensi dell’art. 36, comma 2, lettera a, del D.Lgs.
n. 50/2016 e s.m.i</t>
  </si>
  <si>
    <t>Sintesi S.r.l. Via Galileo Galilei n. 21,
Camposampiero (PD) P.IVA 03388070280</t>
  </si>
  <si>
    <t>12.06.2020 - 11.06.2022</t>
  </si>
  <si>
    <t>Determina affidamento n 617 del 08 06 2020</t>
  </si>
  <si>
    <t>Z7C2DEB659</t>
  </si>
  <si>
    <t>fornitura di
centralina TCP/IP “PLEXA” da installare nell’ospedale di San Vito al
Tagliamento</t>
  </si>
  <si>
    <t>Formel S.r.l. di Pordenonevia Treviso, 13, C.F. e P. IVA 01395130931</t>
  </si>
  <si>
    <t>06.08.2020 - 16.08.2020</t>
  </si>
  <si>
    <t>Determinazione di affidamento  n. 830 del 06/08/2020</t>
  </si>
  <si>
    <t>Z432CD2448</t>
  </si>
  <si>
    <t>servizio di manutenzione
periodica ed assistenza tecnica delle apparecchiature di trasporto,
trazione e sollevamento merci in dotazione ai presidi ospedalieri di
Pordenone, San Vito al Tagliamento e Spilimbergo</t>
  </si>
  <si>
    <t>DEOTTO RENATO &amp; C. s.n.c.
con sede a San Vito al Tagliamento (PN) cf 00394530935</t>
  </si>
  <si>
    <t>DEOTTO RENATO &amp; C. s.n.c.
con sede a San Vito al Tagliamento (PN) CF 00394530935</t>
  </si>
  <si>
    <t>06.08.2020 - 06.08.2022</t>
  </si>
  <si>
    <t>Determinazione di affidamento  n. 694 del 29/06/2020</t>
  </si>
  <si>
    <t>Affidamento diretto, ai sensi dell’art. 36, comma 2, lett. a) del D.Lgs. n.
50/2016 e s.m.i</t>
  </si>
  <si>
    <t>Z3530FFE83</t>
  </si>
  <si>
    <t>SSD GESTIONE GIURIDICO AMMINISTRATIVA DEL PATRIMONIO IMMOBILIARE</t>
  </si>
  <si>
    <t>servizio di manutenzione degli impianti e apparecchiature di
distribuzione dei gas medicali presenti negli ospedali di Pordenone, S.
Vito al Tagliamento e Spilimbergo.</t>
  </si>
  <si>
    <t>Verona Saldatura S.n.c. con sede in ZAI 2 Bassone (VR), Via della Scienza n. 7, P.IVA e C.F.
01384570238</t>
  </si>
  <si>
    <t>05.05.2021 - 05.05.2022</t>
  </si>
  <si>
    <t>Determina affidamento  n  478  del 28.04.2021</t>
  </si>
  <si>
    <t>8938559C39.</t>
  </si>
  <si>
    <t>servizio di manutenzione dei
sistemi di supervisione allarmi e di controllo degli impianti di condizionamento degli ospedali Pordenone, San
Vito al Tagliamento e Spilimbergo, per un ulteriore periodo di 24 mesi.</t>
  </si>
  <si>
    <t>PROCEDURA APERTA</t>
  </si>
  <si>
    <t xml:space="preserve"> Prosoft S.r.l. con sede in Silea (TV), Via Alzaia sul Sile, 26/d, C.F. e P.IVA 03618850261</t>
  </si>
  <si>
    <t>06.11.2021 - 05.11.2023</t>
  </si>
  <si>
    <t>Rinnovo - nota prot. 79547 dd 14,10,2021</t>
  </si>
  <si>
    <t>Z13318D227</t>
  </si>
  <si>
    <t>accordo quadro con unico operatore economico per l’esecuzione del
servizio di manutenzione su chiamata ed assistenza tecnica ad
apparecchiature meccaniche, elettromeccaniche ed elettrodomestici e di
meccanica generale in dotazione ai Presidi ospedalieri di Pordenone,
San Vito al tagliamento e Spilimbergo, per il periodo di 12 mesi</t>
  </si>
  <si>
    <t>CANTON PROFESSIONAL SRL con sede in via Interporto Centro Ingrosso a
Pordenone, C.F. 01507770939</t>
  </si>
  <si>
    <t>Determina affidamento  n  685 del  24.06.2021</t>
  </si>
  <si>
    <t>88132972C3</t>
  </si>
  <si>
    <t>accordo quadro con unico operatore
economico relativo all’esecuzione di lavori di manutenzione ordinaria e
straordinaria di natura edilizia e del servizio di verifiche programmate e
servizi accessori, da eseguirsi presso le strutture ospedaliere di
Pordenone, S. Vito al Tagliamento e Spilimbergo per la durata di 12
mesi, con opzione di rinnovo per ulteriori 12 mesi</t>
  </si>
  <si>
    <t>procedura negoziata, senza previa
pubblicazione di bando di gara, di cui all’art. 63 del D.Lgs. n. 50/2016 e
s.m.i</t>
  </si>
  <si>
    <t>I.E.C. Srl,  Via Luciano Savio 1/6 33080 Roveredo in Piano (PN), C.F. 01456830932; 6. Friulana Costruzioni Srl, Via Diego di Natale, 20/22 Sedegliano (UD), C.F. 02101950307</t>
  </si>
  <si>
    <t>Friulana Costruzioni Srl, Via Diego di Natale, 20/22 Sedegliano (UD), C.F. 02101950307</t>
  </si>
  <si>
    <t>28.10.2021 - 26.11.2022</t>
  </si>
  <si>
    <t>Determina a contrarre  n  699 del  30.06.2021</t>
  </si>
  <si>
    <t>8966830E30</t>
  </si>
  <si>
    <t>servizio di manutenzione di ascensori, montacarichi, piattaforme
elevatrici e servo scala presso le strutture ospedaliere di Pordenone,
San Vito al Tagliamento e Spilimbergo</t>
  </si>
  <si>
    <t>Affidamento diretto, ai sensi dell’art. 36, comma 2, lett. a) del D.Lgs.
50/2016 e s.m.i.,</t>
  </si>
  <si>
    <t>Schindler S.p.a., con sede legale a Milano, Via E.
Cernuschi n. 1, P.IVA e C.F. 00842990152,</t>
  </si>
  <si>
    <t>01.01.2022 - 31.12.2022</t>
  </si>
  <si>
    <t xml:space="preserve">Determina  affidamento n.  1274 del 14.12 2021 </t>
  </si>
  <si>
    <t>856547231A</t>
  </si>
  <si>
    <t xml:space="preserve">rinnovo del contratto d’appalto del servizio di manutenzione degli impianti di trattamento aria, gruppi frigoriferi (compreso torri evaporative) e impianti idrotermosanitari, degli ospedali di Pordenone, San Vito al Tagliamento e Spilimbergo, inclusi servizio di reperibilità, servizio di terzo responsabile, servizi accessori e lavori di manutenzione su chiamata </t>
  </si>
  <si>
    <t>RINNOVO - Procedura aperta ai sensi dell'art. 60 del D.Lgs. n. 50/2016 e s.m.i.</t>
  </si>
  <si>
    <t xml:space="preserve">CONSORZIO INNOVA SOCIETA’ COOPERATIVA
Via G. Papini, 18
40128 Bologna
</t>
  </si>
  <si>
    <t>lettera rinnovo</t>
  </si>
  <si>
    <t>85089786C6</t>
  </si>
  <si>
    <t>Rinnovo servizio di manutenzione degli impianti
elettrici, elettro-meccanici e speciali degli ospedali di Pordenone, San Vito al Tagliamento e Spilimbergo,
inclusi il servizio di reperibilità, servizi accessori e lavori di manutenzione su chiamata</t>
  </si>
  <si>
    <t>Affidamento diretto in adesione a Convenzione ARCS</t>
  </si>
  <si>
    <t>servizio di manutenzione presidi antincendio degli ospedali di Pordenone, San Vito al Tagliamento e Spilimbergo</t>
  </si>
  <si>
    <t>Friuli Antincendi S.r.l.
con sede in Codroipo, Via Fratelli Savoia n. 24, C.F. e P. IVA 02368240301</t>
  </si>
  <si>
    <t>01/07/2021 – 30/06/2024</t>
  </si>
  <si>
    <t>servizio di conduzione, gestione e manutenzione ordinaria e
straordinaria del sistema di automazione del parcheggio interrato, ad
accesso autorizzato, dell’Ospedale e della Cittadella della Salute di
Pordenone.</t>
  </si>
  <si>
    <t>Affidamento diretto, ai sensi dell’art. 36, comma 2, lettera a), del D.Lgs.
18.04.2016, n. 50 e s.m.i.,</t>
  </si>
  <si>
    <t>HUB ITALIA
s.r.l con sede in via Benini n. 1 a Zola Predosa (BO), Cod. Fisc. e P.IVA 11770360151</t>
  </si>
  <si>
    <t>08.03.2022 - 07.03.2025</t>
  </si>
  <si>
    <t>determina n.183 del 28.02.2022</t>
  </si>
  <si>
    <t>Z72355655C</t>
  </si>
  <si>
    <t>servizio di verifiche periodiche e straordinarie degli impianti elevatori, ai
sensi del D.P.R. 30.04.1999, n. 162 e s.m.i., installati nelle strutture
ospedaliere di Pordenone, San Vito al Tagliamento e Spilimbergo, nei
POPS di Sacile e Maniago e nelle strutture territoriali dell’Azienda
Sanitaria Friuli Occidentale.</t>
  </si>
  <si>
    <t>Affidamento diretto, ai sensi dell’art. 36, comma 2, lettera a) del D.Lgs.
18.04.2016, n. 50 e s.m.i.</t>
  </si>
  <si>
    <t>Verifiche
Industriali S.r.l., con sede in Via Jacopo Stretto, n. 7, a Padova, C.F. e P.IVA 03751610282</t>
  </si>
  <si>
    <t>30.03.2022 - 29.03.2024</t>
  </si>
  <si>
    <t>determina n.281 del 24.03.2022</t>
  </si>
  <si>
    <t>ZA93563D2E.</t>
  </si>
  <si>
    <t>servizio di manutenzione su chiamata ed
implementazione di nuovi componenti di apparecchiature e impianti tv,
tvcc, videosorveglianza, intercomunicanti, citofonici, videocitofonici,
diffusione sonora, filodiffusione, antintrusione nelle strutture
ospedaliere di Pordenone, San Vito al Tagliamento e Spilimbergo, nei
Presidi Ospedalieri per la Salute di Sacile e Maniago e nelle strutture
territoriali dell’Azienda Sanitaria Friuli Occidentale.</t>
  </si>
  <si>
    <t>Affidamento diretto, ai sensi dell’art. 36, comma 2, lettera a) del D.Lgs.
18.04.2016, n. 50 e s.m.i.,</t>
  </si>
  <si>
    <t>TELEGAMMA s.a.s. di Gamma Dividino &amp;
C. con sede a Treviso in via Noalese n. 63/B, Cod. Fisc. e P IVA 01201380266,</t>
  </si>
  <si>
    <t>27.04.2022 - 26.04.2023</t>
  </si>
  <si>
    <t>determina n.348 del 12.04.2022</t>
  </si>
  <si>
    <t>servizio di noleggio di n° 2 gruppi di produzione di acqua refrigerata di potenza ca. 500 kw frigoriferi a servizio dei Presidi ospedalieri di San Vito al Tagliamento e Spilimbergo. CIG 9234902237</t>
  </si>
  <si>
    <t>Affidamento diretto, ai sensi dell’art. 36, comma 2, lettera a) del D.Lgs.
18.04.2016, n. 50 e s.m.i. con la disciplina in deroga di cui all'art. 1 della legge n. 120/2020 come sostituita dall'art. 51, c. 1, lettera a), su. 2.1), della legge n. 108/2021</t>
  </si>
  <si>
    <t>OSA RENT SRL  con sedelegale a Montebello Vicentino (VI) in via Pesa n. 19, CF e Partita Iva 03284820242</t>
  </si>
  <si>
    <t>13.05.2022 - 15.09.2022</t>
  </si>
  <si>
    <t>determina n. 447 del 13.05.2022</t>
  </si>
  <si>
    <t>9185223DCB</t>
  </si>
  <si>
    <t>accordo quadro con unico operatore economico (art. 54, comma 3, del D. Lgs. 50/2016 e s.m.i.) per la fornitura di materiale elettrico da impiegare presso le strutture ospedaliere di Pordenone, San Vito al Tagliamento e
Spilimbergo, i Presidi Ospedalieri per la Salute di Sacile e Maniago e le strutture territoriali dell’Azienda Sanitaria Friuli Occidentale.</t>
  </si>
  <si>
    <t>Affidamento diretto, ai sensi dell’art. 36, comma 2, lett. a) del D.Lgs. n.
50/2016 e s.m.i., con la disciplina in deroga di cui all'art. 1 della legge n.
120/2020 come sostituita dall'art. 51, comma 1, lettera a), sub. 2.1), della
legge n. 108/2021</t>
  </si>
  <si>
    <t>MEB S.R.L. con sede a Schio (VI) in via Lago
di Costanza n. 1 – cod. fisc. e P.IVA 02282890249,</t>
  </si>
  <si>
    <t>09.06.2022 - 31.12.2022</t>
  </si>
  <si>
    <t>determina n. 474 del 24.05.2023</t>
  </si>
  <si>
    <t>924856389E</t>
  </si>
  <si>
    <r>
      <t xml:space="preserve">servizi disvuotamento, pulizia e spurgo di pozzi, vasche, fosse biologiche e reti
di allontanamento acque reflue, spurgo pozzetti e caditoie stradali,
videoispezioni di tratte fognarie, condotte e di generici impianti di
scarico e depurazione, riparazione di tubazioni da eseguirsi presso le
strutture ospedaliere di Pordenone, San Vito al Tagliamento e
Spilimbergo </t>
    </r>
    <r>
      <rPr>
        <b/>
        <sz val="9"/>
        <rFont val="Arial"/>
        <family val="2"/>
      </rPr>
      <t>LOTTO 1</t>
    </r>
  </si>
  <si>
    <t>affidamento diretto, ai
sensi dell’art. 36, comma 2, lettera a), del D.Lgs. n. 50/2016 e s.m.i., con la deroga introdotta
dall’art. 1, comma 2, lettera a) del Decreto Legge n. 76/2020 convertito con modificazioni dalla
legge n. 120/2020 e da ultimo modificato dall’art. 51, comma 1 lettera a) sub. 2.1 della Legge n.
108/2021, previa indagine esplorativa</t>
  </si>
  <si>
    <t>ISPEF Servizi Ecologici S.r.l. di Azzano Decimo (PN) C.F. 01477630931</t>
  </si>
  <si>
    <t>ISPEF Servizi Ecologici S.r.l. di Azzano Decimo (PN), C.F. 01477630931</t>
  </si>
  <si>
    <t>23.06.2022 - 22.06.2023</t>
  </si>
  <si>
    <t>Determina affidamento n 558 del 17.06.2022</t>
  </si>
  <si>
    <t>Z70368582E</t>
  </si>
  <si>
    <t>servizio full risk di assistenza tecnica su impianti ed
apparecchiature di controllo accessi e rileva presenze installati negli
ospedali di Pordenone e Spilimbergo per la durata di 24 mesi</t>
  </si>
  <si>
    <t>SINTESI s.r.l. con sede in via G. Galilei n. 21 a Camposampiero (PD),
P.IVA 03388070280,</t>
  </si>
  <si>
    <t>20.06.2022 - 19.06.2024</t>
  </si>
  <si>
    <t>Determina affidamento n 565 del 20.06.2022</t>
  </si>
  <si>
    <t>Affidamento diretto ai sensi art. 36 comma 2 lettera a D.Lgs. n. 50/2016 e s.m.i.</t>
  </si>
  <si>
    <t>DS MEDICA TECNOLOGIE SRL con sede in Via Torricelli,
11/13 a Noale (VE) C.F. 04041250277</t>
  </si>
  <si>
    <t>06.07.2022 - 05.07.2023</t>
  </si>
  <si>
    <t>Determina affidamento n 593  24/06/2022</t>
  </si>
  <si>
    <t>Z6636EF8A3.</t>
  </si>
  <si>
    <t>Servizio di ricerca guasti/ripristini sulla centralina antincendio Esser posta a protezione del pad. A dell’ospedale di Pordenone</t>
  </si>
  <si>
    <t>Affidamento diretto, ai sensi dell’art. 36, comma 2, lettera a) del D.Lgs. n. 50/2016 e s.m.i</t>
  </si>
  <si>
    <t>12.08.2022 - 31.01.2023</t>
  </si>
  <si>
    <t>Determina affidamento n 667  15/07/2022</t>
  </si>
  <si>
    <t xml:space="preserve"> 95294964DF</t>
  </si>
  <si>
    <t xml:space="preserve">Servizio di manutenzione di ascensori, montacarichi, piattaforme elevatrici e servo scala presso le strutture ospedaliere di Pordenone, San Vito al Tagliamento e Spilimbergo. </t>
  </si>
  <si>
    <t>Affidamento diretto, ai sensi dell’art. 36, comma 2, lett. a) del D.Lgs. 50/2016 e s.m.i.</t>
  </si>
  <si>
    <t>Schindler S.p.a.
Via E. Cernuschi n. 1,
Milano 
P.IVA e C.F. 00842990152</t>
  </si>
  <si>
    <t>01.01.2023 - 31.12.2023</t>
  </si>
  <si>
    <t>Determina affidamento n 1300 22/12/2022</t>
  </si>
  <si>
    <t xml:space="preserve"> Z0239483B1</t>
  </si>
  <si>
    <t>Fornitura di materiale vario da destinare al personale dell’area operativa per l’ordinaria manutenzione degli ospedali di Pordenone, San Vito al Tagliamento e Spilimbergo</t>
  </si>
  <si>
    <t>Zanutta S.p.a., con sede a Muzzana del Turgnano (UD) in via Castions di Strada   C.F. E P.IVA 02717210302</t>
  </si>
  <si>
    <t>Determina affidamento n.118 del 01/02/2023</t>
  </si>
  <si>
    <t>Fornitura di filtri di condizionamento da impiegare presso le strutture ospedaliere di Pordenone, San Vito
al Tagliamento e Spilimbergo, nei Presidi Ospedalieri per la Salute di Sacile e Maniago, dell’Azienda Sanitaria Friuli Occidentale</t>
  </si>
  <si>
    <t>Generalfilter Italia S.p.a. con sede a Paese (TV) via Emilia, 23 C.F. E P. IVA 02138570268</t>
  </si>
  <si>
    <t>Determinazione n. 360 del 27/03/2023</t>
  </si>
  <si>
    <t xml:space="preserve"> 9670968F3F</t>
  </si>
  <si>
    <t>9926971B9C</t>
  </si>
  <si>
    <t>Fornitura di prodotti chimici per le centrali termiche, torri evaporative e impianti di adduzione idrica presso le strutture ospedaliere di Pordenone, San Vito al Tagliamento e Spilimbergo.</t>
  </si>
  <si>
    <t>PRAGMA CHIMICA S.r.l. con sede a Arzignano (VI) in via dell’Industria, n. 48/B  cod. fisc. e P.IVA 02540440241</t>
  </si>
  <si>
    <t>Determinazione n. 801 del 25/07/2023</t>
  </si>
  <si>
    <t>27.03.2023-31.12.2023</t>
  </si>
  <si>
    <t>9941048C51</t>
  </si>
  <si>
    <t>Servizio di manutenzione su chiamata ed implementazione di nuovi componenti ed apparecchiature e impianti tv, tvcc, videosorveglianza, intercomunicanti, citofoni, videocitofoni, diffusione sonora, filodiffusione, antintrusione sistemi di rilevazione presenze nelle strutture dell’Azienda Sanitaria Friuli Occidentale. Lotto n. 1: Presidi ospedalieri di Pordenone e San Vito al Tagliamento e Spilimbergo</t>
  </si>
  <si>
    <t>Varnier Gino s.a.s. con sede a Pordenone via Divisione Aqui, 8. CF e P.IVA 01386540932</t>
  </si>
  <si>
    <t>Determinazione n. 864 del 24/08/2023</t>
  </si>
  <si>
    <t>988952997F</t>
  </si>
  <si>
    <t>MICALE S.R.L., con sede legale in Palermo (PA), Via Francesco Emanuele Cangiamila, n. 95. P.IVA 06794090826</t>
  </si>
  <si>
    <t>Revoca Affidamento diretto, ai sensi dell’art. 36, comma 2, lett. a) del D.Lgs. 50/2016 e s.m.i.</t>
  </si>
  <si>
    <t>Servizio di manutenzione delle componenti hardware di
controllo/regolazione degli impianti di trattamento aria degli ospedali di Pordenone, San Vito al Tagliamento e Spilimbergo e altri servizi complementari</t>
  </si>
  <si>
    <t>Revoca della determinazione n. 1013 del 06.10.2023 di Affidamento Diretto servizio di manutenzione delle componenti hardware di controllo/regolazione degli impianti di trattamento aria degli Ospedali di Pordenone, San Vito al Tagliamento e Spilimbergo  altri servizi complementari</t>
  </si>
  <si>
    <t>N. 1195 DEL 01/12/2023</t>
  </si>
  <si>
    <t>A0094C016F</t>
  </si>
  <si>
    <t>Servizio di manutenzione sui gruppi elettrogeni degli ospedali di Pordenone, San Vito al Tagliamento e Spilimbergo dell'Azienda Sanitaria Friuli Occidentale.</t>
  </si>
  <si>
    <t>S.A.IM.E. S.r.l. di Selvazzano Dentro (PD) via Verdi, 11 – C.F. e P.IVA 02218310288</t>
  </si>
  <si>
    <t>Determinazione n. 1160 del 21/11/2023</t>
  </si>
  <si>
    <t>21.11.2023-20.11.2025</t>
  </si>
  <si>
    <t>A034970121</t>
  </si>
  <si>
    <t>Manutenzione ordinaria e straordinaria di opere edili, pavimentazioni, rivestimenti, serramenti interni ed esterni, superfici vetrate in genere, carpenterie metalliche e strutturali, opere da pittore e cartongessista da realizzarsi presso le strutture ospedaliere di Pordenone S. Vito al Tagliamento e Spilimbergo</t>
  </si>
  <si>
    <t>Procedura negoziata, senza previa pubblicazione di bando di gara, di cui all’art. 50 1, lett c) del D.Lgs. n. 36/2023 per la conclusione di un accordo quadro con unico operatore economico della durata di dodici mesi</t>
  </si>
  <si>
    <t>GARA DESERTA</t>
  </si>
  <si>
    <t>Determinazione N. 1218 DEL 11/12/2023</t>
  </si>
  <si>
    <t>Z4D3C697ED</t>
  </si>
  <si>
    <t>Intervento tecnico relativo al ripristino del sistema di ilevazione di deficienza dell’ossigeno presso il reparto di Risonanza Magnetica dell’Ospedale Santa Maria degli Angeli di Pordenone.</t>
  </si>
  <si>
    <t>CUSTOS di Dott. Roberto Scattolin con sede in Via S. Marco, 13 – 35129 Padova - P.IVA 00577540289</t>
  </si>
  <si>
    <t>Determinazione n. 938 del 20/09/2023</t>
  </si>
  <si>
    <t xml:space="preserve"> Z8A3A4E589</t>
  </si>
  <si>
    <t>All’Ing. Giovanni Maso con Studio Tecnico a Sacile (Pn) in via Cavour, n. 7 – c.f. MSAGNN53A16H657X – P.I. 01045110937</t>
  </si>
  <si>
    <t>Determinazione n. 527 del 09/05/2023</t>
  </si>
  <si>
    <t>Z9D3B00DDC</t>
  </si>
  <si>
    <t>Servizio di verifica di tenuta di serbatoi interrati presso le strutture ospedaliere di Pordenone, San Vito al Tagliamento e Spilimbergo.</t>
  </si>
  <si>
    <t xml:space="preserve">Affidamento diretto, ai sensi dell’art. 36, comma 2, lett. a) del D.Lgs. 50/2016 e s.m.i. con la disciplina in deroga di cui all'art. 1 della legge n. 120/2020 come sostituitadall'art. 51, comma 1, lettera a), sub. 2.1), della legge n. 108/2021 </t>
  </si>
  <si>
    <t>3C Compagnia Commercio Combustibili s.a.s. con sede a Cividale del Friuli (UD) via Moimacco, 4 – C.F. e P.IVA 00165480302</t>
  </si>
  <si>
    <t>Determinazione n. 572 del 22/05/2023</t>
  </si>
  <si>
    <t>Affidamento diretto, ai sensi dell'art. 50,COMMA 1, LETT B) del D.LGS.36/2023</t>
  </si>
  <si>
    <t>Z763C0AC63</t>
  </si>
  <si>
    <t>Fornitura materiale idrotermo-sanitario da impiegare presso le strutture ospedaliere di Pordenone, San Vito al Tagliamento e Spilimbergo.</t>
  </si>
  <si>
    <t>NOSELLA DANTE S.p.A. con sede a Portogruaro (VE) in via Pordenone, n. 13/A – cod. fisc. e P.IVA00722190279</t>
  </si>
  <si>
    <t>Determinazione n. 848 del 10/08/2023</t>
  </si>
  <si>
    <t>Z3939A61E3</t>
  </si>
  <si>
    <t>Ing. Paolo Savoia, con Studio Tecnico in Pordenone (PN) Corso Garibaldi, n. 66 – c.f.SVAPLA62S19G888A – P.I. 01658890932</t>
  </si>
  <si>
    <t>Determinazione n. 302 del 14/03/2023</t>
  </si>
  <si>
    <t>ZA53B07406</t>
  </si>
  <si>
    <t>Fornitura di attrezzatura varia da destinare al personale dell’area operativa per l’ordinaria manutenzione degli ospedali di Pordenone, San Vito al Tagliamento e Spilimbergo.</t>
  </si>
  <si>
    <t>Wuerth s.r.l. via Stazione, 51 – Egna (BZ) P.IVA 00125230219</t>
  </si>
  <si>
    <t>Determinazione n. 604 del 30/05/2023</t>
  </si>
  <si>
    <t>ZCE3A694A4</t>
  </si>
  <si>
    <t>Servizio di supporto al RUP per la valutazione di una proposta di partenariato pubblico privato avente ad oggetto “Proposta di concessione di Servizi ai sensi dell’articolo 183, comma 15 del D.Lgs. 50/2016 per la gestione integrata di servizi energetici e manutentivi con interventi di efficientamento energetico.</t>
  </si>
  <si>
    <t>Avv. Paolo Pettinelli – Studio Legale Pettinelli con sede a Mestre (VE) P.le Leonardo da Vinci n. 8 – C.F. e PIVA 04488170277</t>
  </si>
  <si>
    <t>Determinazione n. 359 del 24/03/2023</t>
  </si>
  <si>
    <t>ZF73A45850</t>
  </si>
  <si>
    <t xml:space="preserve">Fornitura di prodotto per centrale termica da impiegare presso le strutture ospedaliere di Pordenone,  San Vito al Tagliamento e Spilimbergo. </t>
  </si>
  <si>
    <t xml:space="preserve">MIDA SAS di Mingarinid S.r.l. con sede a Bologna in via Collamarini, 5/5 – cod. fisc. e P.IVA 03080150372 </t>
  </si>
  <si>
    <t>Determinazione n. 356 del 24/03/2023</t>
  </si>
  <si>
    <t>A007EC09C0</t>
  </si>
  <si>
    <t>Fornitura di materiale elettrico da impiegare presso le strutture ospedaliere di Pordenone, San Vito al Tagliamento e Spilimbergo, nei presidi ospedalieri per la salute di Sacile e Maniago e nelle strutture territoriali dell’Azienda Sanitaria Friuli Occidentale.</t>
  </si>
  <si>
    <t xml:space="preserve">Affidamento diretto, ai sensi dell’art. 50,comma 1, lettera b) del D.Lgs. n. 36/2023,  </t>
  </si>
  <si>
    <t xml:space="preserve">SONEPAR ITALIA S.p.a. di Padova via Riviera Maestri del Lavoro, 24– C.F. e P.IVA 00825330285 </t>
  </si>
  <si>
    <t>Determinazione n. 1044 del 13/10/2023</t>
  </si>
  <si>
    <t>13.10.2023-31.07.2024</t>
  </si>
  <si>
    <t>Z133A78E43</t>
  </si>
  <si>
    <t>Incarico servizio di predisposizione della documentazione tecnico/amministrativa occorrente per la presentazione alla Direzione Centrale Regionale Ambiente ed Energia della richiesta di oncessione di derivazione di acqua superficiale presso il Presidio Ospedaliero per la Salute di Sacile (PN).</t>
  </si>
  <si>
    <t>Incarico del servizio di redazione di una perizia asseverata per determinare il valore di immobili da acquisire a patrimonio dell’Azienda Sanitaria derivante da legato testamentario</t>
  </si>
  <si>
    <t>Determinazione n. 387 del 04/04/2023</t>
  </si>
  <si>
    <t>9801100B93</t>
  </si>
  <si>
    <t>Contratto relativo al noleggio di due gruppi di produzione di due gruppi di produzione acqua refrigerata di potenza ca. 500kw frigoriferi  a servizio dei Presidi ospedalieri di San Vito al Tagliamento e Spilimbergo.</t>
  </si>
  <si>
    <t xml:space="preserve">OSA RENT S.r.l. di Montebello Vicentino (VI) con sede a Montebello Vicentino (VI) via Pesa, 19 – C.F. e P.IVA 0328482024 </t>
  </si>
  <si>
    <t xml:space="preserve">Modifica, ai sensi dell’art. 106 del D.Lgs. 50/2016 e s.m.i.,della durata del contratto  </t>
  </si>
  <si>
    <t>01.10.2023-30.11.2023</t>
  </si>
  <si>
    <t>9941046AAB</t>
  </si>
  <si>
    <t xml:space="preserve">Esecuzione dei lavori di manutenzione ordinaria e straordinaria di impianti elettrici presso le sedi ospedaliere di Pordenone, San Vito al tagliamento e Spilimbergo.  </t>
  </si>
  <si>
    <t xml:space="preserve">Affidamento diretto, ai sensi dell’art. 36, comma 2, lett. a) del D.Lgs. 50/2016 e s.m.i.con la disciplina in deroga di cui all'art. 1 della legge n. 120/2020 come sostituita dall'art. 51, comma 1, lettera a), sub. 2.1), della
legge n. 108/2021 dell’accordo quadro con unico operatore economico(art. 54, comme3, D.Lgs. 50/2016 e s.m.i.) </t>
  </si>
  <si>
    <t>Siel Impianti S.r.l. con sede a Fagagna (UD), via Bortolotti, 14,
– C.F. e P.IVA 02014570309</t>
  </si>
  <si>
    <t>Determinazione n. 808 del 28/07/2023</t>
  </si>
  <si>
    <t>28.07.2023-27.07.2024</t>
  </si>
  <si>
    <t>99279134FB</t>
  </si>
  <si>
    <t>Servizio di manutenzione su chiamata ed assistenza tecnica ad apparecchiature meccaniche, elettromeccaniche ed elettrodomestici e di meccanica generale in dotazione alle strutture ospedaliere di Pordenone, San Vito al
Tagliamento e Spilimbergo dell’Azienda Sanitaria Friuli Occidentale.</t>
  </si>
  <si>
    <t>G.L.C. Service S.r.l. con sede a Fiume Veneto (PN), via dei Pinali, 13 Fiume Veneto (PN) – C.F. e P.IVA 02968540308</t>
  </si>
  <si>
    <t>Determinazione n. 810 del 28/07/2023</t>
  </si>
  <si>
    <t>28/07/2023-27/07/2024</t>
  </si>
  <si>
    <t>911221882B</t>
  </si>
  <si>
    <t xml:space="preserve">Affidamento diretto, ai sensi dell’art. 50, comma 1, lettera b) del D.Lgs. n.36/2023  </t>
  </si>
  <si>
    <t>Trane Italia S.r.l. con sede legale in Milano alla Via Pietro Rubens, n. 19 – P.I. 04429100151</t>
  </si>
  <si>
    <t xml:space="preserve">Servizio di manutenzione preventiva e straordinaria dei gruppi frigo installati presso la sede ospedaliera di Pordenone.  </t>
  </si>
  <si>
    <t>Determinazione n. 1151 del 20/11/2023</t>
  </si>
  <si>
    <t>Determinazione n. 1200 del 04/12/2023</t>
  </si>
  <si>
    <t>Z323CC31F0</t>
  </si>
  <si>
    <t xml:space="preserve">Interventi tecnici su controllo accessi e sistema videosorveglianza a servizio del parcheggio interrato dell’ospedale di Pordenone. </t>
  </si>
  <si>
    <t>Tyco Fire &amp; Security S.p.a. di Cinisello Balsamo (MI) via Milanese, 124 - P.IVA 10198230152</t>
  </si>
  <si>
    <t>A02B718CD8</t>
  </si>
  <si>
    <t xml:space="preserve">Lavori di manutenzione straordinaria per garantire la regolare
funzionalità degli impianti di riscaldamento e raffrescamento nellestrutture ospedaliere di Pordenone, San Vito al Tagliamento e Spilimbergo. </t>
  </si>
  <si>
    <t>Gosparini p.i. Simone, con sede a Bonzicco di Dignano (UD), via Divisione Julia n. 4 - C.F. GSPSMN78L01I904W</t>
  </si>
  <si>
    <t>Determinazione n. 1164 del 22/11/2023</t>
  </si>
  <si>
    <t>AO1A51A1D9</t>
  </si>
  <si>
    <t xml:space="preserve">Esecuzione di lavori di manutenzione straordinaria su impianti termoidraulici e meccanici presso le sedi Ospedaliere di Pordenone, San  Vito al Tagliamento e Spilimbergo compresi il servizio di Reperibilità/Pronto intervento </t>
  </si>
  <si>
    <t>Radar S.r.l. con sede legale in Noventa Padovana (PD)  Viale della Navigazione Interna, nm. 133, P.IVA 03369430289</t>
  </si>
  <si>
    <t>Determinazione n. 1053 del 16/10/2023</t>
  </si>
  <si>
    <t>16/10/2023-15/10/2024</t>
  </si>
  <si>
    <t>Z1E3B60A6B</t>
  </si>
  <si>
    <t>Fornitura di materiale di consumo (ferramenta) per i presidi ospedalieri di Pordenone, San Vito al Tagliamento e Spilimbergo.</t>
  </si>
  <si>
    <t>Utensilvietria srl di Pordenone (PN) via Interporto Centro Ingrosso 20, c.f. e p.iva  01024820936</t>
  </si>
  <si>
    <t>Determinazione n. 798 del 24/07/2023</t>
  </si>
  <si>
    <t>Z5E3B6924E</t>
  </si>
  <si>
    <t xml:space="preserve">Affidamento diretto, ai sensi dell’art. 36, comma 2, lett. a) del D.Lgs. 50/2016 e s.m.i.con la disciplina in deroga di cui all'art. 1 della legge n. 120/2020 come sostituita dall'art. 51, comma 1, lettera a), sub. 2.1), della
legge n. 108/2021 m.i.) </t>
  </si>
  <si>
    <t>Servizio di reperibilita’/pronto intervento manutentivo sugli impianti elettrici degli ospedali di Pordenone, San Vito al Tagliamento e Spilimbergo. Lotto 1 – Strutture di Pordenone e Spilimbergo Lotto 2 – Struttura di San Vito al Tagliamento.</t>
  </si>
  <si>
    <t>TIEM Impianti S.r.l. con sede a Porcia (PN) via E. Torricelli, 12 – 01630140307 e P.IVA 02243690307</t>
  </si>
  <si>
    <t>Determinazione n. 640 del 13/06/2023</t>
  </si>
  <si>
    <t>Z8D3B8204C</t>
  </si>
  <si>
    <t>Fornitura di parti di ricambio per torri evaporative installate presso l’Ospedale di Pordenone.</t>
  </si>
  <si>
    <t>Baltimore Aircoil International NV di Heist-op-den-Berg (Belgio)</t>
  </si>
  <si>
    <t>Determinazione n. 809 del 28/07/2023</t>
  </si>
  <si>
    <t>Z333D37D05</t>
  </si>
  <si>
    <t>Affidamento diretto, ai sensi dell’art. 50, comma 1, lettera b) del D.Lgs. n.36/2023 comma 1, lettera b) del D.Lgs. n.  36/2023</t>
  </si>
  <si>
    <t>Fornitura di cinghie per motori UTA installati nel presidio ospedaliero di Pordenone.</t>
  </si>
  <si>
    <t>Casa del Cuscinetto S.r.l. con sede a Pordenone in viale Aquilea, 36, C.F. e P.IVA 00085820936</t>
  </si>
  <si>
    <t>Determinazione n. 1168 del 23/11/2023</t>
  </si>
  <si>
    <t>Z503D67ABD</t>
  </si>
  <si>
    <t>Fornitura di prodotti chimici per le centrali termiche da impiegare  presso le strutture ospedaliere di Pordenone, San Vito al Tagliamento e Spilimbergo.</t>
  </si>
  <si>
    <t>Determinazione n. 1237 del 12/12/2023</t>
  </si>
  <si>
    <t>Aquasal S.r.l. di Settimo di Pescantina (VR) via Fermi, 13  – C.F. e P.IVA 03816050235</t>
  </si>
  <si>
    <t>Z603BCF73F</t>
  </si>
  <si>
    <t xml:space="preserve">Intervento tecnico di migrazione e reinstallazione su server di proprietà dell’azienda sanitaria, dei software JMS e PARQUBE a servizio del controllo degli accessi al parcheggio dell’Ospedale di Pordenone. </t>
  </si>
  <si>
    <t>HUB ITALIA s.r.l. di Zola Predosa (BO) via Benini, 1 – C.F. e P.IVA 11770360151</t>
  </si>
  <si>
    <t>Determinazione n. 732 del 10/07/2023</t>
  </si>
  <si>
    <t>Z663CD6327</t>
  </si>
  <si>
    <t>Servizio di manutenzione straordinaria su impianto di Posta Pneumatica installato nell’Ospedale di Pordenone dell’Azienda Sanitaria Friuli Occidentale.</t>
  </si>
  <si>
    <t xml:space="preserve">SITRATEC SRL con sede in Via Monte Nero, 19 – 20010Bareggio (MI) - P.IVA 09414240961 </t>
  </si>
  <si>
    <t>Z7A3DD3FC3</t>
  </si>
  <si>
    <t>Intervento su guasto ad unità di trattamento aria installati negli ospedali di San Vito al Tagliamento e Pordenone.</t>
  </si>
  <si>
    <t>Determinazione n. 1285 del 20/12/2023</t>
  </si>
  <si>
    <t>AIRINN S.r.l. con sede legale in Pordenone (PN) alla Via Roveredo, n. 20B, P.IVA 01701700930</t>
  </si>
  <si>
    <t>Z6039AD93B</t>
  </si>
  <si>
    <t>Fornitura di prodotti per centrale termica dell’Azienda Sanitaria Friuli Occidentale.</t>
  </si>
  <si>
    <t>Aquasal S.r.l. di Settimo Pescantina (VR) 37026 via Enrico Fermi 13, CF e P.IVA 03816050235</t>
  </si>
  <si>
    <t>Determinazione n. 98 del 26/01/2023</t>
  </si>
  <si>
    <t>Determinazione n. 1099 del 06/11/2023</t>
  </si>
  <si>
    <t>Z683DA53B7</t>
  </si>
  <si>
    <t>Lavori per revisione motori e pompe a servizio della centrale termica e torri evaporative dell’ospedale di Pordenone.</t>
  </si>
  <si>
    <t xml:space="preserve">Global Pumps Solutions S.r.l. via Dardago, 1 – 33170 Pordenone – C.F. e P.IVA 01689980934 </t>
  </si>
  <si>
    <t>Determinazione n. 1246 del 14/12/2023</t>
  </si>
  <si>
    <t>ZC63B604B7</t>
  </si>
  <si>
    <t>Fornitura di attrezzature manuali da lavoro da destinarsi alle aree operative delle manutenzioni elettriche dei presidi ospedalieri di Pordenone, San Vito al Tagliamento e Spilimbergo.</t>
  </si>
  <si>
    <t>Tagliariol di Pietro e Gianni sas di Pordenone (PN) via De La Comina 19, c.f. e p.iva 01248860932</t>
  </si>
  <si>
    <t>Determinazione n. 799 del 24/07/2023</t>
  </si>
  <si>
    <t>ZF332C98E1</t>
  </si>
  <si>
    <t>Servizio di redazione di compartimentazioni antincendio presso gli edifici esistenti dell'Ospedale di Pordenone</t>
  </si>
  <si>
    <t>Ing. Roberto Favot con studio a Pordenone in via G. Bertossi - CF FVT RRT 80R05 G888C-P IVA 01565910930</t>
  </si>
  <si>
    <t>Determinazione n. 1010 del 28/09/2021</t>
  </si>
  <si>
    <t>ZB53807338</t>
  </si>
  <si>
    <t>Servizio di consulenza, supporto, assistenza giuridico-amministrativa e formazione del personale neo assunto in materia di procedure di appalti pubblici di lavori, servizi e forniture.</t>
  </si>
  <si>
    <t xml:space="preserve">Netbrain S.r.l. con sede legale in Torino al Corso Re Umberto, n. 2 , P. Iva e cod. fisc. 03135260010, </t>
  </si>
  <si>
    <t>Determinazione n. 1105 del 09/11/2022</t>
  </si>
  <si>
    <t>Z8F343B0A0</t>
  </si>
  <si>
    <t>Arch. Giancarlo Driulini con sede in Torreano di Martignacco (UD)  Via Vicort n. 23 C.F. DRLGCR67A28L483F e P.IVA 02095270308</t>
  </si>
  <si>
    <t>Determinazione n. 1284 del 16/12/2021 Determinazione n. 527 del 06/06/2022</t>
  </si>
  <si>
    <t>Incarico professionale di supporto nella redazione del capitolato speciale d'appalto della fornitura degli arredi del Nuovo Ospedale di Pordenone.</t>
  </si>
  <si>
    <t>Incarico professionale di supporto nella redazione del capitolato speciale d'appalto della fornitura degli arredi  relativia alle aree al grezzo del Nuovo Ospedale di Pordenone.</t>
  </si>
  <si>
    <t>ZE93D009A6</t>
  </si>
  <si>
    <t>Servizio di manutenzione sui gruppi di continuità UPS/CPSS installati nell’Ospedale di Pordenone dell’Azienda Sanitaria Friuli.</t>
  </si>
  <si>
    <t xml:space="preserve">RPS S.p.a. con sede in Viale Europa, 7 – Legnago (VR)- P.IVA e C.F. 02647040233 </t>
  </si>
  <si>
    <t>Determinazione n. 1105 del 07/11/2023</t>
  </si>
  <si>
    <t>Z413B04D4E</t>
  </si>
  <si>
    <t xml:space="preserve">Fornitura di materiale elettrico marca Urmet necessario alla realizzazione di accessi controllati con badge per alcuni reparti del P.O. di San Vito al Tagliamento.  </t>
  </si>
  <si>
    <t xml:space="preserve">Marchiol spa di Villorba (TV) viale della Repubblica 41, c.f. e p.iva 01176110268 </t>
  </si>
  <si>
    <t>Determinazione n. 574 del 22/05/2023</t>
  </si>
  <si>
    <t>ZD63D0453D</t>
  </si>
  <si>
    <t>Servizio di manutenzione sui gruppi di continuità UPS/CPSS installati installati negli ospedali di San Vito al Tagliamento e Spilimbergo dell’Azienda Sanitaria Friuli.</t>
  </si>
  <si>
    <t>SICON S.r.l. con sede in Via Sila, 1/3 – Isola Vicentina (VI) C.F. e P.IVA 01570210243</t>
  </si>
  <si>
    <t>Determinazione n. 1106 del 07/11/2023</t>
  </si>
  <si>
    <t>Determinazione N. 1098 del 06/11/2023 Determinazione n. 523 del 09/05/2023</t>
  </si>
  <si>
    <t>942514213B</t>
  </si>
  <si>
    <t xml:space="preserve">Affidamento diretto, ai sensi dell’art. 36, comma 2, lett. a) del D.Lgs. 50/2016 e s.m.i. con la disciplina in deroga di cui all'art. 1 della legge n. 120/2020 come sostituita dall'art. 51, comma  1, lettera a), sub. 2.1), della legge n. 108/2021 </t>
  </si>
  <si>
    <t xml:space="preserve">Accordo quadro con unico operatore economico per l’esecuzione di lavori di manutenzione ordinaria e straordinaria di impianti termo idraulici presso le sediospedaliere di Pordenone, San Vito al Tagliamento e Spilimbergo. </t>
  </si>
  <si>
    <t>Prata S.r.l., con sede legale in Viale Trieste, 85, Portogruaro (VE), C.F. e P IVA 02307010302</t>
  </si>
  <si>
    <t>Determinazione n. 999 del 14/10/2022</t>
  </si>
  <si>
    <t>16.07.2021 - 15.07.2022</t>
  </si>
  <si>
    <r>
      <t xml:space="preserve">servizio di manutenzione programmata degli impianti e apparecchiature di distribuzione dei gas medicali presenti nelle strutture ospedaliere di Pordenone, San Vito al
Tagliamento e Spilimbergo - </t>
    </r>
    <r>
      <rPr>
        <b/>
        <sz val="9"/>
        <rFont val="Arial"/>
        <family val="2"/>
      </rPr>
      <t>LOTTO 1 CIG 9250956265</t>
    </r>
  </si>
  <si>
    <t>GSA 
Firesafe S.r.l. di Tavagnacco (UD), Via G. Galilei n. 8, C.F. e P.IVA 02357730304</t>
  </si>
  <si>
    <t>01.02.2023 - 28.02.2023</t>
  </si>
  <si>
    <t>25/07/2023 - 30/06/2024</t>
  </si>
  <si>
    <t>AIRINN S.r.l.
Via Roveredo, n. 20/b
33170 PORDENONE</t>
  </si>
  <si>
    <t>01/12/2023 - 30/11/2024</t>
  </si>
  <si>
    <t>24/08/2023-23/08/2025</t>
  </si>
  <si>
    <t>REVOCA</t>
  </si>
  <si>
    <t>20/09/2023 - 19/10/2023</t>
  </si>
  <si>
    <t xml:space="preserve">AFFIDAMENTO DIRETTO IN ADESIONE AD ACCORDO QUADRO </t>
  </si>
  <si>
    <t>26.07.2023 - 25.09.2023</t>
  </si>
  <si>
    <t>22.05.2022 - 21.05.2023</t>
  </si>
  <si>
    <t>10.08.2023 - 09.08.2024</t>
  </si>
  <si>
    <t>14.03.2023 - 13.05.2023</t>
  </si>
  <si>
    <t>30.05.2023 - 29.05.2023</t>
  </si>
  <si>
    <t>24.03.2023 - 23.03.2024</t>
  </si>
  <si>
    <t>24.03.2023 - 23.04.2023</t>
  </si>
  <si>
    <t>20.11.2023 - 19.11.2024</t>
  </si>
  <si>
    <t>04.12.2023 - 31.12.2023</t>
  </si>
  <si>
    <t>22.11.2023 - 21.11.2024</t>
  </si>
  <si>
    <t>24.07.2023 - 23.08.2023</t>
  </si>
  <si>
    <t>12.07.2023 - 28.07.2023</t>
  </si>
  <si>
    <t>13.06.2023 -31.12.2023</t>
  </si>
  <si>
    <t>23.11.2023 - 20.11.2023</t>
  </si>
  <si>
    <t>12.12.2023 - 11.01.2024</t>
  </si>
  <si>
    <t>10.07.2023 - 31.07.2023</t>
  </si>
  <si>
    <t>06.11.11.2023 - 05.11.2024</t>
  </si>
  <si>
    <t>20.12.2023 - 31..12.2023</t>
  </si>
  <si>
    <t>26.01.2023 - 25.01.2023</t>
  </si>
  <si>
    <t>14.12.2023 - 31.01.2024</t>
  </si>
  <si>
    <t xml:space="preserve">24.07.2023 - 23.08.2023 </t>
  </si>
  <si>
    <t>ZC934C78C9</t>
  </si>
  <si>
    <t>14.10.2022 - 13.10.2023</t>
  </si>
  <si>
    <t>07.11.2023 - 06.11.2024</t>
  </si>
  <si>
    <t>22.05.2023 - 21.05.2023</t>
  </si>
  <si>
    <t>04.04.2023 - 03.05.2023</t>
  </si>
  <si>
    <t>09.11.2022 - 08.05.2023</t>
  </si>
  <si>
    <t>03.12.2021 - 02.12.2022</t>
  </si>
  <si>
    <t>ELENCO OPERATORI CHE HANNO PRESENTATO OFFERTA</t>
  </si>
  <si>
    <t>16.12.2021 - 31.12.2022</t>
  </si>
  <si>
    <t>Z7E24275B9</t>
  </si>
  <si>
    <t>Incarico di progettazione definitiva-esecutiva, coordinamento per la sicurezza in fase di
progettazione, direzione lavori, contabilità e prestazioni accessorie, di interventi di manutenzione in materia impiantistica meccanica dei presidi di Pordenone, San Vito al Tagliamento e Spilimbergo</t>
  </si>
  <si>
    <t>Affidamento diretto art. 36, comma 2, lettera a) del D.Lgs. n. 50/2016 e s.m.i.</t>
  </si>
  <si>
    <t>Società di Ingegneria E4F Srl, con sede operativa in Corso Lino Zanussi, n. 18/5 a Porcia (PN) C.F. 01757510936</t>
  </si>
  <si>
    <t>Società di Ingegneria E4F Srl, con sede operativa Corso Lino Zanussi, n. 18/5 Porcia (PN) 01757510936</t>
  </si>
  <si>
    <t>01.08.2018 - 30.07.2020</t>
  </si>
  <si>
    <t>Determina affidamento diretto n. 1300 del 27.06.2018</t>
  </si>
  <si>
    <t>procedura aperta ai sensi dell’art. 60 del D.Lgs. n.
50/2016 e s.m.i.,</t>
  </si>
  <si>
    <t>RADAR SRL, C.F. 03369430289;</t>
  </si>
  <si>
    <t>26.03.2019 - 24.06.2019</t>
  </si>
  <si>
    <t>CANALI GIOVANNI SRL C.F. 01694560200;
CASTELLANIMPIANTI SRL C.F.01662840303;
ED IMPIANTI COSTRUZIONI TECNOLOGICHE SRL,  C.F. 02869930301
IMPREDIL SRL,  C.F. 04197470281
 ITA PROGETTI SRL.  C.F.  02717000307;
PRESOTTO SERVICE SRLS,  C.F. 1783980939;
RADAR SRL, C.F. 03369430289;</t>
  </si>
  <si>
    <t>RINNOVO CONTRATTO
accordo quadro con unico operatore
economico relativo all’esecuzione di lavori di manutenzione ordinaria e
straordinaria di natura edilizia e del servizio di verifiche programmate e
servizi accessori, da eseguirsi presso le strutture ospedaliere di
Pordenone, S. Vito al Tagliamento e Spilimbergo per la durata di 12
mesi, con opzione di rinnovo per ulteriori 12 mesi</t>
  </si>
  <si>
    <t>950300931C</t>
  </si>
  <si>
    <t>28.10.2022 - 26.11.2023</t>
  </si>
  <si>
    <t>Determina a contrarre n 118 DEL 23/01/2019 e
Determina n. 1140 DEL 11/11/2022
Determina n.    Del</t>
  </si>
  <si>
    <t>18.11.2020 - 17.05.2023
 (con proroga di 6 mesi)</t>
  </si>
  <si>
    <t>17.01.2021 - 16.07.2023
 (con proroga di 6 mesi)</t>
  </si>
  <si>
    <t>RINNOVO CONTRATTO
Procedura aperta ai sensi dell'art. 60 del D.Lgs. n. 50/2016 e s.m.i.</t>
  </si>
  <si>
    <t>Procedura negoziata per l'affidamento di lavori di potenziamento delle centrali tecnologiche degli ospedali di Spilimbergo e San Vito al Tagliamento e del servizio di manutenzione full  risk  del gruppo frigorifero per la durata di 10 anni</t>
  </si>
  <si>
    <t>Affidamento dei lavori di modifica tecnica di n. 4
generatori di vapore, marca ICI CALDAIE, installati presso la centrale
termica dell’ospedale di Pordenone, finalizzati alla sostituzione dell’obbligo
di presidio continuativo degli stessi con l’obbligo di presidio discretizzato a
periodi di 72 ore</t>
  </si>
  <si>
    <t xml:space="preserve">IMPORTO COMPLESSIVO PAGATO A TUTTO IL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</si>
</sst>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0.00_ ;[Red]\-#,##0.00\ "/>
  </numFmts>
  <fonts count="7" x14ac:knownFonts="1">
    <font>
      <sz val="11"/>
      <color theme="1"/>
      <name val="Calibri"/>
      <family val="2"/>
      <scheme val="minor"/>
    </font>
    <font>
      <b/>
      <sz val="11"/>
      <name val="Arial"/>
      <family val="2"/>
    </font>
    <font>
      <sz val="11"/>
      <name val="Arial"/>
      <family val="2"/>
    </font>
    <font>
      <sz val="10"/>
      <color indexed="8"/>
      <name val="Verdana"/>
      <family val="2"/>
    </font>
    <font>
      <sz val="9"/>
      <name val="Arial"/>
      <family val="2"/>
    </font>
    <font>
      <b/>
      <sz val="9"/>
      <name val="Arial"/>
      <family val="2"/>
    </font>
    <font>
      <b/>
      <sz val="12"/>
      <name val="Arial"/>
      <family val="2"/>
    </font>
  </fonts>
  <fills count="3">
    <fill>
      <patternFill patternType="none"/>
    </fill>
    <fill>
      <patternFill patternType="gray125"/>
    </fill>
    <fill>
      <patternFill patternType="solid">
        <fgColor rgb="FF22C6CE"/>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wrapText="1"/>
    </xf>
    <xf numFmtId="0" fontId="4" fillId="0" borderId="8" xfId="0" applyFont="1" applyFill="1" applyBorder="1" applyAlignment="1">
      <alignment wrapText="1"/>
    </xf>
    <xf numFmtId="0" fontId="4" fillId="0" borderId="0" xfId="0" applyFont="1" applyFill="1" applyAlignment="1">
      <alignment horizontal="left" wrapText="1"/>
    </xf>
    <xf numFmtId="0" fontId="4" fillId="0" borderId="0" xfId="0" applyFont="1" applyFill="1" applyAlignment="1">
      <alignment horizontal="center" wrapText="1"/>
    </xf>
    <xf numFmtId="4" fontId="4" fillId="0" borderId="0" xfId="0" applyNumberFormat="1" applyFont="1" applyFill="1" applyAlignment="1">
      <alignment wrapText="1"/>
    </xf>
    <xf numFmtId="4" fontId="6" fillId="0" borderId="0" xfId="0" applyNumberFormat="1" applyFont="1" applyFill="1" applyBorder="1" applyAlignment="1">
      <alignment wrapText="1"/>
    </xf>
    <xf numFmtId="4" fontId="4" fillId="0" borderId="8" xfId="0" applyNumberFormat="1" applyFont="1" applyFill="1" applyBorder="1" applyAlignment="1">
      <alignment wrapText="1"/>
    </xf>
    <xf numFmtId="0" fontId="4" fillId="0" borderId="8" xfId="0" applyFont="1" applyFill="1" applyBorder="1" applyAlignment="1">
      <alignment horizontal="center" wrapText="1"/>
    </xf>
    <xf numFmtId="0" fontId="4" fillId="0" borderId="8" xfId="0" applyNumberFormat="1" applyFont="1" applyFill="1" applyBorder="1" applyAlignment="1">
      <alignment wrapText="1"/>
    </xf>
    <xf numFmtId="165" fontId="4" fillId="0" borderId="8" xfId="0" applyNumberFormat="1" applyFont="1" applyFill="1" applyBorder="1" applyAlignment="1">
      <alignment wrapText="1"/>
    </xf>
    <xf numFmtId="4" fontId="5" fillId="0" borderId="8" xfId="0" applyNumberFormat="1" applyFont="1" applyFill="1" applyBorder="1" applyAlignment="1">
      <alignment wrapText="1"/>
    </xf>
    <xf numFmtId="4" fontId="1" fillId="2" borderId="9" xfId="0" applyNumberFormat="1" applyFont="1" applyFill="1" applyBorder="1" applyAlignment="1">
      <alignment horizontal="center" vertical="center" wrapText="1"/>
    </xf>
    <xf numFmtId="0" fontId="3" fillId="0" borderId="10" xfId="0" applyFont="1" applyFill="1" applyBorder="1"/>
    <xf numFmtId="4" fontId="6" fillId="0" borderId="11" xfId="0" applyNumberFormat="1" applyFont="1" applyFill="1" applyBorder="1" applyAlignment="1">
      <alignment wrapText="1"/>
    </xf>
    <xf numFmtId="0" fontId="4" fillId="0" borderId="12" xfId="0" applyFont="1" applyFill="1" applyBorder="1" applyAlignment="1">
      <alignment horizontal="left" wrapText="1"/>
    </xf>
    <xf numFmtId="0" fontId="4" fillId="0" borderId="13" xfId="0" applyFont="1" applyFill="1" applyBorder="1" applyAlignment="1">
      <alignment horizontal="left" wrapText="1"/>
    </xf>
    <xf numFmtId="0" fontId="4" fillId="0" borderId="14" xfId="0" applyFont="1" applyFill="1" applyBorder="1" applyAlignment="1">
      <alignment horizontal="center" wrapText="1"/>
    </xf>
    <xf numFmtId="0" fontId="4" fillId="0" borderId="14" xfId="0" applyFont="1" applyFill="1" applyBorder="1" applyAlignment="1">
      <alignment wrapText="1"/>
    </xf>
    <xf numFmtId="4" fontId="4" fillId="0" borderId="14" xfId="0" applyNumberFormat="1" applyFont="1" applyFill="1" applyBorder="1" applyAlignment="1">
      <alignment wrapText="1"/>
    </xf>
    <xf numFmtId="4" fontId="5" fillId="0" borderId="14" xfId="0" applyNumberFormat="1" applyFont="1" applyFill="1" applyBorder="1" applyAlignment="1">
      <alignment wrapText="1"/>
    </xf>
    <xf numFmtId="4" fontId="6" fillId="0" borderId="15" xfId="0" applyNumberFormat="1" applyFont="1" applyFill="1" applyBorder="1" applyAlignment="1">
      <alignment wrapText="1"/>
    </xf>
    <xf numFmtId="4" fontId="1" fillId="2" borderId="4"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4" fontId="1" fillId="2" borderId="6" xfId="0" applyNumberFormat="1"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workbookViewId="0"/>
  </sheetViews>
  <sheetFormatPr defaultColWidth="8.88671875" defaultRowHeight="15.6" x14ac:dyDescent="0.3"/>
  <cols>
    <col min="1" max="1" width="21.109375" style="9" customWidth="1"/>
    <col min="2" max="2" width="19.5546875" style="10" customWidth="1"/>
    <col min="3" max="3" width="49.109375" style="7" customWidth="1"/>
    <col min="4" max="4" width="22.88671875" style="7" customWidth="1"/>
    <col min="5" max="5" width="44.44140625" style="7" hidden="1" customWidth="1"/>
    <col min="6" max="6" width="43.44140625" style="7" customWidth="1"/>
    <col min="7" max="7" width="21.6640625" style="7" hidden="1" customWidth="1"/>
    <col min="8" max="8" width="33.44140625" style="10" customWidth="1"/>
    <col min="9" max="11" width="19.44140625" style="11" hidden="1" customWidth="1"/>
    <col min="12" max="12" width="14.5546875" style="7" hidden="1" customWidth="1"/>
    <col min="13" max="13" width="30.33203125" style="7" customWidth="1"/>
    <col min="14" max="14" width="24" style="12" customWidth="1"/>
    <col min="15" max="250" width="8.88671875" style="7"/>
    <col min="251" max="251" width="21.109375" style="7" customWidth="1"/>
    <col min="252" max="252" width="0" style="7" hidden="1" customWidth="1"/>
    <col min="253" max="253" width="49.109375" style="7" customWidth="1"/>
    <col min="254" max="254" width="22.88671875" style="7" customWidth="1"/>
    <col min="255" max="255" width="19.5546875" style="7" customWidth="1"/>
    <col min="256" max="256" width="44.44140625" style="7" customWidth="1"/>
    <col min="257" max="257" width="43.44140625" style="7" customWidth="1"/>
    <col min="258" max="258" width="21.6640625" style="7" customWidth="1"/>
    <col min="259" max="259" width="33.44140625" style="7" customWidth="1"/>
    <col min="260" max="260" width="18.44140625" style="7" customWidth="1"/>
    <col min="261" max="264" width="0" style="7" hidden="1" customWidth="1"/>
    <col min="265" max="265" width="22.5546875" style="7" customWidth="1"/>
    <col min="266" max="267" width="19.109375" style="7" customWidth="1"/>
    <col min="268" max="506" width="8.88671875" style="7"/>
    <col min="507" max="507" width="21.109375" style="7" customWidth="1"/>
    <col min="508" max="508" width="0" style="7" hidden="1" customWidth="1"/>
    <col min="509" max="509" width="49.109375" style="7" customWidth="1"/>
    <col min="510" max="510" width="22.88671875" style="7" customWidth="1"/>
    <col min="511" max="511" width="19.5546875" style="7" customWidth="1"/>
    <col min="512" max="512" width="44.44140625" style="7" customWidth="1"/>
    <col min="513" max="513" width="43.44140625" style="7" customWidth="1"/>
    <col min="514" max="514" width="21.6640625" style="7" customWidth="1"/>
    <col min="515" max="515" width="33.44140625" style="7" customWidth="1"/>
    <col min="516" max="516" width="18.44140625" style="7" customWidth="1"/>
    <col min="517" max="520" width="0" style="7" hidden="1" customWidth="1"/>
    <col min="521" max="521" width="22.5546875" style="7" customWidth="1"/>
    <col min="522" max="523" width="19.109375" style="7" customWidth="1"/>
    <col min="524" max="762" width="8.88671875" style="7"/>
    <col min="763" max="763" width="21.109375" style="7" customWidth="1"/>
    <col min="764" max="764" width="0" style="7" hidden="1" customWidth="1"/>
    <col min="765" max="765" width="49.109375" style="7" customWidth="1"/>
    <col min="766" max="766" width="22.88671875" style="7" customWidth="1"/>
    <col min="767" max="767" width="19.5546875" style="7" customWidth="1"/>
    <col min="768" max="768" width="44.44140625" style="7" customWidth="1"/>
    <col min="769" max="769" width="43.44140625" style="7" customWidth="1"/>
    <col min="770" max="770" width="21.6640625" style="7" customWidth="1"/>
    <col min="771" max="771" width="33.44140625" style="7" customWidth="1"/>
    <col min="772" max="772" width="18.44140625" style="7" customWidth="1"/>
    <col min="773" max="776" width="0" style="7" hidden="1" customWidth="1"/>
    <col min="777" max="777" width="22.5546875" style="7" customWidth="1"/>
    <col min="778" max="779" width="19.109375" style="7" customWidth="1"/>
    <col min="780" max="1018" width="8.88671875" style="7"/>
    <col min="1019" max="1019" width="21.109375" style="7" customWidth="1"/>
    <col min="1020" max="1020" width="0" style="7" hidden="1" customWidth="1"/>
    <col min="1021" max="1021" width="49.109375" style="7" customWidth="1"/>
    <col min="1022" max="1022" width="22.88671875" style="7" customWidth="1"/>
    <col min="1023" max="1023" width="19.5546875" style="7" customWidth="1"/>
    <col min="1024" max="1024" width="44.44140625" style="7" customWidth="1"/>
    <col min="1025" max="1025" width="43.44140625" style="7" customWidth="1"/>
    <col min="1026" max="1026" width="21.6640625" style="7" customWidth="1"/>
    <col min="1027" max="1027" width="33.44140625" style="7" customWidth="1"/>
    <col min="1028" max="1028" width="18.44140625" style="7" customWidth="1"/>
    <col min="1029" max="1032" width="0" style="7" hidden="1" customWidth="1"/>
    <col min="1033" max="1033" width="22.5546875" style="7" customWidth="1"/>
    <col min="1034" max="1035" width="19.109375" style="7" customWidth="1"/>
    <col min="1036" max="1274" width="8.88671875" style="7"/>
    <col min="1275" max="1275" width="21.109375" style="7" customWidth="1"/>
    <col min="1276" max="1276" width="0" style="7" hidden="1" customWidth="1"/>
    <col min="1277" max="1277" width="49.109375" style="7" customWidth="1"/>
    <col min="1278" max="1278" width="22.88671875" style="7" customWidth="1"/>
    <col min="1279" max="1279" width="19.5546875" style="7" customWidth="1"/>
    <col min="1280" max="1280" width="44.44140625" style="7" customWidth="1"/>
    <col min="1281" max="1281" width="43.44140625" style="7" customWidth="1"/>
    <col min="1282" max="1282" width="21.6640625" style="7" customWidth="1"/>
    <col min="1283" max="1283" width="33.44140625" style="7" customWidth="1"/>
    <col min="1284" max="1284" width="18.44140625" style="7" customWidth="1"/>
    <col min="1285" max="1288" width="0" style="7" hidden="1" customWidth="1"/>
    <col min="1289" max="1289" width="22.5546875" style="7" customWidth="1"/>
    <col min="1290" max="1291" width="19.109375" style="7" customWidth="1"/>
    <col min="1292" max="1530" width="8.88671875" style="7"/>
    <col min="1531" max="1531" width="21.109375" style="7" customWidth="1"/>
    <col min="1532" max="1532" width="0" style="7" hidden="1" customWidth="1"/>
    <col min="1533" max="1533" width="49.109375" style="7" customWidth="1"/>
    <col min="1534" max="1534" width="22.88671875" style="7" customWidth="1"/>
    <col min="1535" max="1535" width="19.5546875" style="7" customWidth="1"/>
    <col min="1536" max="1536" width="44.44140625" style="7" customWidth="1"/>
    <col min="1537" max="1537" width="43.44140625" style="7" customWidth="1"/>
    <col min="1538" max="1538" width="21.6640625" style="7" customWidth="1"/>
    <col min="1539" max="1539" width="33.44140625" style="7" customWidth="1"/>
    <col min="1540" max="1540" width="18.44140625" style="7" customWidth="1"/>
    <col min="1541" max="1544" width="0" style="7" hidden="1" customWidth="1"/>
    <col min="1545" max="1545" width="22.5546875" style="7" customWidth="1"/>
    <col min="1546" max="1547" width="19.109375" style="7" customWidth="1"/>
    <col min="1548" max="1786" width="8.88671875" style="7"/>
    <col min="1787" max="1787" width="21.109375" style="7" customWidth="1"/>
    <col min="1788" max="1788" width="0" style="7" hidden="1" customWidth="1"/>
    <col min="1789" max="1789" width="49.109375" style="7" customWidth="1"/>
    <col min="1790" max="1790" width="22.88671875" style="7" customWidth="1"/>
    <col min="1791" max="1791" width="19.5546875" style="7" customWidth="1"/>
    <col min="1792" max="1792" width="44.44140625" style="7" customWidth="1"/>
    <col min="1793" max="1793" width="43.44140625" style="7" customWidth="1"/>
    <col min="1794" max="1794" width="21.6640625" style="7" customWidth="1"/>
    <col min="1795" max="1795" width="33.44140625" style="7" customWidth="1"/>
    <col min="1796" max="1796" width="18.44140625" style="7" customWidth="1"/>
    <col min="1797" max="1800" width="0" style="7" hidden="1" customWidth="1"/>
    <col min="1801" max="1801" width="22.5546875" style="7" customWidth="1"/>
    <col min="1802" max="1803" width="19.109375" style="7" customWidth="1"/>
    <col min="1804" max="2042" width="8.88671875" style="7"/>
    <col min="2043" max="2043" width="21.109375" style="7" customWidth="1"/>
    <col min="2044" max="2044" width="0" style="7" hidden="1" customWidth="1"/>
    <col min="2045" max="2045" width="49.109375" style="7" customWidth="1"/>
    <col min="2046" max="2046" width="22.88671875" style="7" customWidth="1"/>
    <col min="2047" max="2047" width="19.5546875" style="7" customWidth="1"/>
    <col min="2048" max="2048" width="44.44140625" style="7" customWidth="1"/>
    <col min="2049" max="2049" width="43.44140625" style="7" customWidth="1"/>
    <col min="2050" max="2050" width="21.6640625" style="7" customWidth="1"/>
    <col min="2051" max="2051" width="33.44140625" style="7" customWidth="1"/>
    <col min="2052" max="2052" width="18.44140625" style="7" customWidth="1"/>
    <col min="2053" max="2056" width="0" style="7" hidden="1" customWidth="1"/>
    <col min="2057" max="2057" width="22.5546875" style="7" customWidth="1"/>
    <col min="2058" max="2059" width="19.109375" style="7" customWidth="1"/>
    <col min="2060" max="2298" width="8.88671875" style="7"/>
    <col min="2299" max="2299" width="21.109375" style="7" customWidth="1"/>
    <col min="2300" max="2300" width="0" style="7" hidden="1" customWidth="1"/>
    <col min="2301" max="2301" width="49.109375" style="7" customWidth="1"/>
    <col min="2302" max="2302" width="22.88671875" style="7" customWidth="1"/>
    <col min="2303" max="2303" width="19.5546875" style="7" customWidth="1"/>
    <col min="2304" max="2304" width="44.44140625" style="7" customWidth="1"/>
    <col min="2305" max="2305" width="43.44140625" style="7" customWidth="1"/>
    <col min="2306" max="2306" width="21.6640625" style="7" customWidth="1"/>
    <col min="2307" max="2307" width="33.44140625" style="7" customWidth="1"/>
    <col min="2308" max="2308" width="18.44140625" style="7" customWidth="1"/>
    <col min="2309" max="2312" width="0" style="7" hidden="1" customWidth="1"/>
    <col min="2313" max="2313" width="22.5546875" style="7" customWidth="1"/>
    <col min="2314" max="2315" width="19.109375" style="7" customWidth="1"/>
    <col min="2316" max="2554" width="8.88671875" style="7"/>
    <col min="2555" max="2555" width="21.109375" style="7" customWidth="1"/>
    <col min="2556" max="2556" width="0" style="7" hidden="1" customWidth="1"/>
    <col min="2557" max="2557" width="49.109375" style="7" customWidth="1"/>
    <col min="2558" max="2558" width="22.88671875" style="7" customWidth="1"/>
    <col min="2559" max="2559" width="19.5546875" style="7" customWidth="1"/>
    <col min="2560" max="2560" width="44.44140625" style="7" customWidth="1"/>
    <col min="2561" max="2561" width="43.44140625" style="7" customWidth="1"/>
    <col min="2562" max="2562" width="21.6640625" style="7" customWidth="1"/>
    <col min="2563" max="2563" width="33.44140625" style="7" customWidth="1"/>
    <col min="2564" max="2564" width="18.44140625" style="7" customWidth="1"/>
    <col min="2565" max="2568" width="0" style="7" hidden="1" customWidth="1"/>
    <col min="2569" max="2569" width="22.5546875" style="7" customWidth="1"/>
    <col min="2570" max="2571" width="19.109375" style="7" customWidth="1"/>
    <col min="2572" max="2810" width="8.88671875" style="7"/>
    <col min="2811" max="2811" width="21.109375" style="7" customWidth="1"/>
    <col min="2812" max="2812" width="0" style="7" hidden="1" customWidth="1"/>
    <col min="2813" max="2813" width="49.109375" style="7" customWidth="1"/>
    <col min="2814" max="2814" width="22.88671875" style="7" customWidth="1"/>
    <col min="2815" max="2815" width="19.5546875" style="7" customWidth="1"/>
    <col min="2816" max="2816" width="44.44140625" style="7" customWidth="1"/>
    <col min="2817" max="2817" width="43.44140625" style="7" customWidth="1"/>
    <col min="2818" max="2818" width="21.6640625" style="7" customWidth="1"/>
    <col min="2819" max="2819" width="33.44140625" style="7" customWidth="1"/>
    <col min="2820" max="2820" width="18.44140625" style="7" customWidth="1"/>
    <col min="2821" max="2824" width="0" style="7" hidden="1" customWidth="1"/>
    <col min="2825" max="2825" width="22.5546875" style="7" customWidth="1"/>
    <col min="2826" max="2827" width="19.109375" style="7" customWidth="1"/>
    <col min="2828" max="3066" width="8.88671875" style="7"/>
    <col min="3067" max="3067" width="21.109375" style="7" customWidth="1"/>
    <col min="3068" max="3068" width="0" style="7" hidden="1" customWidth="1"/>
    <col min="3069" max="3069" width="49.109375" style="7" customWidth="1"/>
    <col min="3070" max="3070" width="22.88671875" style="7" customWidth="1"/>
    <col min="3071" max="3071" width="19.5546875" style="7" customWidth="1"/>
    <col min="3072" max="3072" width="44.44140625" style="7" customWidth="1"/>
    <col min="3073" max="3073" width="43.44140625" style="7" customWidth="1"/>
    <col min="3074" max="3074" width="21.6640625" style="7" customWidth="1"/>
    <col min="3075" max="3075" width="33.44140625" style="7" customWidth="1"/>
    <col min="3076" max="3076" width="18.44140625" style="7" customWidth="1"/>
    <col min="3077" max="3080" width="0" style="7" hidden="1" customWidth="1"/>
    <col min="3081" max="3081" width="22.5546875" style="7" customWidth="1"/>
    <col min="3082" max="3083" width="19.109375" style="7" customWidth="1"/>
    <col min="3084" max="3322" width="8.88671875" style="7"/>
    <col min="3323" max="3323" width="21.109375" style="7" customWidth="1"/>
    <col min="3324" max="3324" width="0" style="7" hidden="1" customWidth="1"/>
    <col min="3325" max="3325" width="49.109375" style="7" customWidth="1"/>
    <col min="3326" max="3326" width="22.88671875" style="7" customWidth="1"/>
    <col min="3327" max="3327" width="19.5546875" style="7" customWidth="1"/>
    <col min="3328" max="3328" width="44.44140625" style="7" customWidth="1"/>
    <col min="3329" max="3329" width="43.44140625" style="7" customWidth="1"/>
    <col min="3330" max="3330" width="21.6640625" style="7" customWidth="1"/>
    <col min="3331" max="3331" width="33.44140625" style="7" customWidth="1"/>
    <col min="3332" max="3332" width="18.44140625" style="7" customWidth="1"/>
    <col min="3333" max="3336" width="0" style="7" hidden="1" customWidth="1"/>
    <col min="3337" max="3337" width="22.5546875" style="7" customWidth="1"/>
    <col min="3338" max="3339" width="19.109375" style="7" customWidth="1"/>
    <col min="3340" max="3578" width="8.88671875" style="7"/>
    <col min="3579" max="3579" width="21.109375" style="7" customWidth="1"/>
    <col min="3580" max="3580" width="0" style="7" hidden="1" customWidth="1"/>
    <col min="3581" max="3581" width="49.109375" style="7" customWidth="1"/>
    <col min="3582" max="3582" width="22.88671875" style="7" customWidth="1"/>
    <col min="3583" max="3583" width="19.5546875" style="7" customWidth="1"/>
    <col min="3584" max="3584" width="44.44140625" style="7" customWidth="1"/>
    <col min="3585" max="3585" width="43.44140625" style="7" customWidth="1"/>
    <col min="3586" max="3586" width="21.6640625" style="7" customWidth="1"/>
    <col min="3587" max="3587" width="33.44140625" style="7" customWidth="1"/>
    <col min="3588" max="3588" width="18.44140625" style="7" customWidth="1"/>
    <col min="3589" max="3592" width="0" style="7" hidden="1" customWidth="1"/>
    <col min="3593" max="3593" width="22.5546875" style="7" customWidth="1"/>
    <col min="3594" max="3595" width="19.109375" style="7" customWidth="1"/>
    <col min="3596" max="3834" width="8.88671875" style="7"/>
    <col min="3835" max="3835" width="21.109375" style="7" customWidth="1"/>
    <col min="3836" max="3836" width="0" style="7" hidden="1" customWidth="1"/>
    <col min="3837" max="3837" width="49.109375" style="7" customWidth="1"/>
    <col min="3838" max="3838" width="22.88671875" style="7" customWidth="1"/>
    <col min="3839" max="3839" width="19.5546875" style="7" customWidth="1"/>
    <col min="3840" max="3840" width="44.44140625" style="7" customWidth="1"/>
    <col min="3841" max="3841" width="43.44140625" style="7" customWidth="1"/>
    <col min="3842" max="3842" width="21.6640625" style="7" customWidth="1"/>
    <col min="3843" max="3843" width="33.44140625" style="7" customWidth="1"/>
    <col min="3844" max="3844" width="18.44140625" style="7" customWidth="1"/>
    <col min="3845" max="3848" width="0" style="7" hidden="1" customWidth="1"/>
    <col min="3849" max="3849" width="22.5546875" style="7" customWidth="1"/>
    <col min="3850" max="3851" width="19.109375" style="7" customWidth="1"/>
    <col min="3852" max="4090" width="8.88671875" style="7"/>
    <col min="4091" max="4091" width="21.109375" style="7" customWidth="1"/>
    <col min="4092" max="4092" width="0" style="7" hidden="1" customWidth="1"/>
    <col min="4093" max="4093" width="49.109375" style="7" customWidth="1"/>
    <col min="4094" max="4094" width="22.88671875" style="7" customWidth="1"/>
    <col min="4095" max="4095" width="19.5546875" style="7" customWidth="1"/>
    <col min="4096" max="4096" width="44.44140625" style="7" customWidth="1"/>
    <col min="4097" max="4097" width="43.44140625" style="7" customWidth="1"/>
    <col min="4098" max="4098" width="21.6640625" style="7" customWidth="1"/>
    <col min="4099" max="4099" width="33.44140625" style="7" customWidth="1"/>
    <col min="4100" max="4100" width="18.44140625" style="7" customWidth="1"/>
    <col min="4101" max="4104" width="0" style="7" hidden="1" customWidth="1"/>
    <col min="4105" max="4105" width="22.5546875" style="7" customWidth="1"/>
    <col min="4106" max="4107" width="19.109375" style="7" customWidth="1"/>
    <col min="4108" max="4346" width="8.88671875" style="7"/>
    <col min="4347" max="4347" width="21.109375" style="7" customWidth="1"/>
    <col min="4348" max="4348" width="0" style="7" hidden="1" customWidth="1"/>
    <col min="4349" max="4349" width="49.109375" style="7" customWidth="1"/>
    <col min="4350" max="4350" width="22.88671875" style="7" customWidth="1"/>
    <col min="4351" max="4351" width="19.5546875" style="7" customWidth="1"/>
    <col min="4352" max="4352" width="44.44140625" style="7" customWidth="1"/>
    <col min="4353" max="4353" width="43.44140625" style="7" customWidth="1"/>
    <col min="4354" max="4354" width="21.6640625" style="7" customWidth="1"/>
    <col min="4355" max="4355" width="33.44140625" style="7" customWidth="1"/>
    <col min="4356" max="4356" width="18.44140625" style="7" customWidth="1"/>
    <col min="4357" max="4360" width="0" style="7" hidden="1" customWidth="1"/>
    <col min="4361" max="4361" width="22.5546875" style="7" customWidth="1"/>
    <col min="4362" max="4363" width="19.109375" style="7" customWidth="1"/>
    <col min="4364" max="4602" width="8.88671875" style="7"/>
    <col min="4603" max="4603" width="21.109375" style="7" customWidth="1"/>
    <col min="4604" max="4604" width="0" style="7" hidden="1" customWidth="1"/>
    <col min="4605" max="4605" width="49.109375" style="7" customWidth="1"/>
    <col min="4606" max="4606" width="22.88671875" style="7" customWidth="1"/>
    <col min="4607" max="4607" width="19.5546875" style="7" customWidth="1"/>
    <col min="4608" max="4608" width="44.44140625" style="7" customWidth="1"/>
    <col min="4609" max="4609" width="43.44140625" style="7" customWidth="1"/>
    <col min="4610" max="4610" width="21.6640625" style="7" customWidth="1"/>
    <col min="4611" max="4611" width="33.44140625" style="7" customWidth="1"/>
    <col min="4612" max="4612" width="18.44140625" style="7" customWidth="1"/>
    <col min="4613" max="4616" width="0" style="7" hidden="1" customWidth="1"/>
    <col min="4617" max="4617" width="22.5546875" style="7" customWidth="1"/>
    <col min="4618" max="4619" width="19.109375" style="7" customWidth="1"/>
    <col min="4620" max="4858" width="8.88671875" style="7"/>
    <col min="4859" max="4859" width="21.109375" style="7" customWidth="1"/>
    <col min="4860" max="4860" width="0" style="7" hidden="1" customWidth="1"/>
    <col min="4861" max="4861" width="49.109375" style="7" customWidth="1"/>
    <col min="4862" max="4862" width="22.88671875" style="7" customWidth="1"/>
    <col min="4863" max="4863" width="19.5546875" style="7" customWidth="1"/>
    <col min="4864" max="4864" width="44.44140625" style="7" customWidth="1"/>
    <col min="4865" max="4865" width="43.44140625" style="7" customWidth="1"/>
    <col min="4866" max="4866" width="21.6640625" style="7" customWidth="1"/>
    <col min="4867" max="4867" width="33.44140625" style="7" customWidth="1"/>
    <col min="4868" max="4868" width="18.44140625" style="7" customWidth="1"/>
    <col min="4869" max="4872" width="0" style="7" hidden="1" customWidth="1"/>
    <col min="4873" max="4873" width="22.5546875" style="7" customWidth="1"/>
    <col min="4874" max="4875" width="19.109375" style="7" customWidth="1"/>
    <col min="4876" max="5114" width="8.88671875" style="7"/>
    <col min="5115" max="5115" width="21.109375" style="7" customWidth="1"/>
    <col min="5116" max="5116" width="0" style="7" hidden="1" customWidth="1"/>
    <col min="5117" max="5117" width="49.109375" style="7" customWidth="1"/>
    <col min="5118" max="5118" width="22.88671875" style="7" customWidth="1"/>
    <col min="5119" max="5119" width="19.5546875" style="7" customWidth="1"/>
    <col min="5120" max="5120" width="44.44140625" style="7" customWidth="1"/>
    <col min="5121" max="5121" width="43.44140625" style="7" customWidth="1"/>
    <col min="5122" max="5122" width="21.6640625" style="7" customWidth="1"/>
    <col min="5123" max="5123" width="33.44140625" style="7" customWidth="1"/>
    <col min="5124" max="5124" width="18.44140625" style="7" customWidth="1"/>
    <col min="5125" max="5128" width="0" style="7" hidden="1" customWidth="1"/>
    <col min="5129" max="5129" width="22.5546875" style="7" customWidth="1"/>
    <col min="5130" max="5131" width="19.109375" style="7" customWidth="1"/>
    <col min="5132" max="5370" width="8.88671875" style="7"/>
    <col min="5371" max="5371" width="21.109375" style="7" customWidth="1"/>
    <col min="5372" max="5372" width="0" style="7" hidden="1" customWidth="1"/>
    <col min="5373" max="5373" width="49.109375" style="7" customWidth="1"/>
    <col min="5374" max="5374" width="22.88671875" style="7" customWidth="1"/>
    <col min="5375" max="5375" width="19.5546875" style="7" customWidth="1"/>
    <col min="5376" max="5376" width="44.44140625" style="7" customWidth="1"/>
    <col min="5377" max="5377" width="43.44140625" style="7" customWidth="1"/>
    <col min="5378" max="5378" width="21.6640625" style="7" customWidth="1"/>
    <col min="5379" max="5379" width="33.44140625" style="7" customWidth="1"/>
    <col min="5380" max="5380" width="18.44140625" style="7" customWidth="1"/>
    <col min="5381" max="5384" width="0" style="7" hidden="1" customWidth="1"/>
    <col min="5385" max="5385" width="22.5546875" style="7" customWidth="1"/>
    <col min="5386" max="5387" width="19.109375" style="7" customWidth="1"/>
    <col min="5388" max="5626" width="8.88671875" style="7"/>
    <col min="5627" max="5627" width="21.109375" style="7" customWidth="1"/>
    <col min="5628" max="5628" width="0" style="7" hidden="1" customWidth="1"/>
    <col min="5629" max="5629" width="49.109375" style="7" customWidth="1"/>
    <col min="5630" max="5630" width="22.88671875" style="7" customWidth="1"/>
    <col min="5631" max="5631" width="19.5546875" style="7" customWidth="1"/>
    <col min="5632" max="5632" width="44.44140625" style="7" customWidth="1"/>
    <col min="5633" max="5633" width="43.44140625" style="7" customWidth="1"/>
    <col min="5634" max="5634" width="21.6640625" style="7" customWidth="1"/>
    <col min="5635" max="5635" width="33.44140625" style="7" customWidth="1"/>
    <col min="5636" max="5636" width="18.44140625" style="7" customWidth="1"/>
    <col min="5637" max="5640" width="0" style="7" hidden="1" customWidth="1"/>
    <col min="5641" max="5641" width="22.5546875" style="7" customWidth="1"/>
    <col min="5642" max="5643" width="19.109375" style="7" customWidth="1"/>
    <col min="5644" max="5882" width="8.88671875" style="7"/>
    <col min="5883" max="5883" width="21.109375" style="7" customWidth="1"/>
    <col min="5884" max="5884" width="0" style="7" hidden="1" customWidth="1"/>
    <col min="5885" max="5885" width="49.109375" style="7" customWidth="1"/>
    <col min="5886" max="5886" width="22.88671875" style="7" customWidth="1"/>
    <col min="5887" max="5887" width="19.5546875" style="7" customWidth="1"/>
    <col min="5888" max="5888" width="44.44140625" style="7" customWidth="1"/>
    <col min="5889" max="5889" width="43.44140625" style="7" customWidth="1"/>
    <col min="5890" max="5890" width="21.6640625" style="7" customWidth="1"/>
    <col min="5891" max="5891" width="33.44140625" style="7" customWidth="1"/>
    <col min="5892" max="5892" width="18.44140625" style="7" customWidth="1"/>
    <col min="5893" max="5896" width="0" style="7" hidden="1" customWidth="1"/>
    <col min="5897" max="5897" width="22.5546875" style="7" customWidth="1"/>
    <col min="5898" max="5899" width="19.109375" style="7" customWidth="1"/>
    <col min="5900" max="6138" width="8.88671875" style="7"/>
    <col min="6139" max="6139" width="21.109375" style="7" customWidth="1"/>
    <col min="6140" max="6140" width="0" style="7" hidden="1" customWidth="1"/>
    <col min="6141" max="6141" width="49.109375" style="7" customWidth="1"/>
    <col min="6142" max="6142" width="22.88671875" style="7" customWidth="1"/>
    <col min="6143" max="6143" width="19.5546875" style="7" customWidth="1"/>
    <col min="6144" max="6144" width="44.44140625" style="7" customWidth="1"/>
    <col min="6145" max="6145" width="43.44140625" style="7" customWidth="1"/>
    <col min="6146" max="6146" width="21.6640625" style="7" customWidth="1"/>
    <col min="6147" max="6147" width="33.44140625" style="7" customWidth="1"/>
    <col min="6148" max="6148" width="18.44140625" style="7" customWidth="1"/>
    <col min="6149" max="6152" width="0" style="7" hidden="1" customWidth="1"/>
    <col min="6153" max="6153" width="22.5546875" style="7" customWidth="1"/>
    <col min="6154" max="6155" width="19.109375" style="7" customWidth="1"/>
    <col min="6156" max="6394" width="8.88671875" style="7"/>
    <col min="6395" max="6395" width="21.109375" style="7" customWidth="1"/>
    <col min="6396" max="6396" width="0" style="7" hidden="1" customWidth="1"/>
    <col min="6397" max="6397" width="49.109375" style="7" customWidth="1"/>
    <col min="6398" max="6398" width="22.88671875" style="7" customWidth="1"/>
    <col min="6399" max="6399" width="19.5546875" style="7" customWidth="1"/>
    <col min="6400" max="6400" width="44.44140625" style="7" customWidth="1"/>
    <col min="6401" max="6401" width="43.44140625" style="7" customWidth="1"/>
    <col min="6402" max="6402" width="21.6640625" style="7" customWidth="1"/>
    <col min="6403" max="6403" width="33.44140625" style="7" customWidth="1"/>
    <col min="6404" max="6404" width="18.44140625" style="7" customWidth="1"/>
    <col min="6405" max="6408" width="0" style="7" hidden="1" customWidth="1"/>
    <col min="6409" max="6409" width="22.5546875" style="7" customWidth="1"/>
    <col min="6410" max="6411" width="19.109375" style="7" customWidth="1"/>
    <col min="6412" max="6650" width="8.88671875" style="7"/>
    <col min="6651" max="6651" width="21.109375" style="7" customWidth="1"/>
    <col min="6652" max="6652" width="0" style="7" hidden="1" customWidth="1"/>
    <col min="6653" max="6653" width="49.109375" style="7" customWidth="1"/>
    <col min="6654" max="6654" width="22.88671875" style="7" customWidth="1"/>
    <col min="6655" max="6655" width="19.5546875" style="7" customWidth="1"/>
    <col min="6656" max="6656" width="44.44140625" style="7" customWidth="1"/>
    <col min="6657" max="6657" width="43.44140625" style="7" customWidth="1"/>
    <col min="6658" max="6658" width="21.6640625" style="7" customWidth="1"/>
    <col min="6659" max="6659" width="33.44140625" style="7" customWidth="1"/>
    <col min="6660" max="6660" width="18.44140625" style="7" customWidth="1"/>
    <col min="6661" max="6664" width="0" style="7" hidden="1" customWidth="1"/>
    <col min="6665" max="6665" width="22.5546875" style="7" customWidth="1"/>
    <col min="6666" max="6667" width="19.109375" style="7" customWidth="1"/>
    <col min="6668" max="6906" width="8.88671875" style="7"/>
    <col min="6907" max="6907" width="21.109375" style="7" customWidth="1"/>
    <col min="6908" max="6908" width="0" style="7" hidden="1" customWidth="1"/>
    <col min="6909" max="6909" width="49.109375" style="7" customWidth="1"/>
    <col min="6910" max="6910" width="22.88671875" style="7" customWidth="1"/>
    <col min="6911" max="6911" width="19.5546875" style="7" customWidth="1"/>
    <col min="6912" max="6912" width="44.44140625" style="7" customWidth="1"/>
    <col min="6913" max="6913" width="43.44140625" style="7" customWidth="1"/>
    <col min="6914" max="6914" width="21.6640625" style="7" customWidth="1"/>
    <col min="6915" max="6915" width="33.44140625" style="7" customWidth="1"/>
    <col min="6916" max="6916" width="18.44140625" style="7" customWidth="1"/>
    <col min="6917" max="6920" width="0" style="7" hidden="1" customWidth="1"/>
    <col min="6921" max="6921" width="22.5546875" style="7" customWidth="1"/>
    <col min="6922" max="6923" width="19.109375" style="7" customWidth="1"/>
    <col min="6924" max="7162" width="8.88671875" style="7"/>
    <col min="7163" max="7163" width="21.109375" style="7" customWidth="1"/>
    <col min="7164" max="7164" width="0" style="7" hidden="1" customWidth="1"/>
    <col min="7165" max="7165" width="49.109375" style="7" customWidth="1"/>
    <col min="7166" max="7166" width="22.88671875" style="7" customWidth="1"/>
    <col min="7167" max="7167" width="19.5546875" style="7" customWidth="1"/>
    <col min="7168" max="7168" width="44.44140625" style="7" customWidth="1"/>
    <col min="7169" max="7169" width="43.44140625" style="7" customWidth="1"/>
    <col min="7170" max="7170" width="21.6640625" style="7" customWidth="1"/>
    <col min="7171" max="7171" width="33.44140625" style="7" customWidth="1"/>
    <col min="7172" max="7172" width="18.44140625" style="7" customWidth="1"/>
    <col min="7173" max="7176" width="0" style="7" hidden="1" customWidth="1"/>
    <col min="7177" max="7177" width="22.5546875" style="7" customWidth="1"/>
    <col min="7178" max="7179" width="19.109375" style="7" customWidth="1"/>
    <col min="7180" max="7418" width="8.88671875" style="7"/>
    <col min="7419" max="7419" width="21.109375" style="7" customWidth="1"/>
    <col min="7420" max="7420" width="0" style="7" hidden="1" customWidth="1"/>
    <col min="7421" max="7421" width="49.109375" style="7" customWidth="1"/>
    <col min="7422" max="7422" width="22.88671875" style="7" customWidth="1"/>
    <col min="7423" max="7423" width="19.5546875" style="7" customWidth="1"/>
    <col min="7424" max="7424" width="44.44140625" style="7" customWidth="1"/>
    <col min="7425" max="7425" width="43.44140625" style="7" customWidth="1"/>
    <col min="7426" max="7426" width="21.6640625" style="7" customWidth="1"/>
    <col min="7427" max="7427" width="33.44140625" style="7" customWidth="1"/>
    <col min="7428" max="7428" width="18.44140625" style="7" customWidth="1"/>
    <col min="7429" max="7432" width="0" style="7" hidden="1" customWidth="1"/>
    <col min="7433" max="7433" width="22.5546875" style="7" customWidth="1"/>
    <col min="7434" max="7435" width="19.109375" style="7" customWidth="1"/>
    <col min="7436" max="7674" width="8.88671875" style="7"/>
    <col min="7675" max="7675" width="21.109375" style="7" customWidth="1"/>
    <col min="7676" max="7676" width="0" style="7" hidden="1" customWidth="1"/>
    <col min="7677" max="7677" width="49.109375" style="7" customWidth="1"/>
    <col min="7678" max="7678" width="22.88671875" style="7" customWidth="1"/>
    <col min="7679" max="7679" width="19.5546875" style="7" customWidth="1"/>
    <col min="7680" max="7680" width="44.44140625" style="7" customWidth="1"/>
    <col min="7681" max="7681" width="43.44140625" style="7" customWidth="1"/>
    <col min="7682" max="7682" width="21.6640625" style="7" customWidth="1"/>
    <col min="7683" max="7683" width="33.44140625" style="7" customWidth="1"/>
    <col min="7684" max="7684" width="18.44140625" style="7" customWidth="1"/>
    <col min="7685" max="7688" width="0" style="7" hidden="1" customWidth="1"/>
    <col min="7689" max="7689" width="22.5546875" style="7" customWidth="1"/>
    <col min="7690" max="7691" width="19.109375" style="7" customWidth="1"/>
    <col min="7692" max="7930" width="8.88671875" style="7"/>
    <col min="7931" max="7931" width="21.109375" style="7" customWidth="1"/>
    <col min="7932" max="7932" width="0" style="7" hidden="1" customWidth="1"/>
    <col min="7933" max="7933" width="49.109375" style="7" customWidth="1"/>
    <col min="7934" max="7934" width="22.88671875" style="7" customWidth="1"/>
    <col min="7935" max="7935" width="19.5546875" style="7" customWidth="1"/>
    <col min="7936" max="7936" width="44.44140625" style="7" customWidth="1"/>
    <col min="7937" max="7937" width="43.44140625" style="7" customWidth="1"/>
    <col min="7938" max="7938" width="21.6640625" style="7" customWidth="1"/>
    <col min="7939" max="7939" width="33.44140625" style="7" customWidth="1"/>
    <col min="7940" max="7940" width="18.44140625" style="7" customWidth="1"/>
    <col min="7941" max="7944" width="0" style="7" hidden="1" customWidth="1"/>
    <col min="7945" max="7945" width="22.5546875" style="7" customWidth="1"/>
    <col min="7946" max="7947" width="19.109375" style="7" customWidth="1"/>
    <col min="7948" max="8186" width="8.88671875" style="7"/>
    <col min="8187" max="8187" width="21.109375" style="7" customWidth="1"/>
    <col min="8188" max="8188" width="0" style="7" hidden="1" customWidth="1"/>
    <col min="8189" max="8189" width="49.109375" style="7" customWidth="1"/>
    <col min="8190" max="8190" width="22.88671875" style="7" customWidth="1"/>
    <col min="8191" max="8191" width="19.5546875" style="7" customWidth="1"/>
    <col min="8192" max="8192" width="44.44140625" style="7" customWidth="1"/>
    <col min="8193" max="8193" width="43.44140625" style="7" customWidth="1"/>
    <col min="8194" max="8194" width="21.6640625" style="7" customWidth="1"/>
    <col min="8195" max="8195" width="33.44140625" style="7" customWidth="1"/>
    <col min="8196" max="8196" width="18.44140625" style="7" customWidth="1"/>
    <col min="8197" max="8200" width="0" style="7" hidden="1" customWidth="1"/>
    <col min="8201" max="8201" width="22.5546875" style="7" customWidth="1"/>
    <col min="8202" max="8203" width="19.109375" style="7" customWidth="1"/>
    <col min="8204" max="8442" width="8.88671875" style="7"/>
    <col min="8443" max="8443" width="21.109375" style="7" customWidth="1"/>
    <col min="8444" max="8444" width="0" style="7" hidden="1" customWidth="1"/>
    <col min="8445" max="8445" width="49.109375" style="7" customWidth="1"/>
    <col min="8446" max="8446" width="22.88671875" style="7" customWidth="1"/>
    <col min="8447" max="8447" width="19.5546875" style="7" customWidth="1"/>
    <col min="8448" max="8448" width="44.44140625" style="7" customWidth="1"/>
    <col min="8449" max="8449" width="43.44140625" style="7" customWidth="1"/>
    <col min="8450" max="8450" width="21.6640625" style="7" customWidth="1"/>
    <col min="8451" max="8451" width="33.44140625" style="7" customWidth="1"/>
    <col min="8452" max="8452" width="18.44140625" style="7" customWidth="1"/>
    <col min="8453" max="8456" width="0" style="7" hidden="1" customWidth="1"/>
    <col min="8457" max="8457" width="22.5546875" style="7" customWidth="1"/>
    <col min="8458" max="8459" width="19.109375" style="7" customWidth="1"/>
    <col min="8460" max="8698" width="8.88671875" style="7"/>
    <col min="8699" max="8699" width="21.109375" style="7" customWidth="1"/>
    <col min="8700" max="8700" width="0" style="7" hidden="1" customWidth="1"/>
    <col min="8701" max="8701" width="49.109375" style="7" customWidth="1"/>
    <col min="8702" max="8702" width="22.88671875" style="7" customWidth="1"/>
    <col min="8703" max="8703" width="19.5546875" style="7" customWidth="1"/>
    <col min="8704" max="8704" width="44.44140625" style="7" customWidth="1"/>
    <col min="8705" max="8705" width="43.44140625" style="7" customWidth="1"/>
    <col min="8706" max="8706" width="21.6640625" style="7" customWidth="1"/>
    <col min="8707" max="8707" width="33.44140625" style="7" customWidth="1"/>
    <col min="8708" max="8708" width="18.44140625" style="7" customWidth="1"/>
    <col min="8709" max="8712" width="0" style="7" hidden="1" customWidth="1"/>
    <col min="8713" max="8713" width="22.5546875" style="7" customWidth="1"/>
    <col min="8714" max="8715" width="19.109375" style="7" customWidth="1"/>
    <col min="8716" max="8954" width="8.88671875" style="7"/>
    <col min="8955" max="8955" width="21.109375" style="7" customWidth="1"/>
    <col min="8956" max="8956" width="0" style="7" hidden="1" customWidth="1"/>
    <col min="8957" max="8957" width="49.109375" style="7" customWidth="1"/>
    <col min="8958" max="8958" width="22.88671875" style="7" customWidth="1"/>
    <col min="8959" max="8959" width="19.5546875" style="7" customWidth="1"/>
    <col min="8960" max="8960" width="44.44140625" style="7" customWidth="1"/>
    <col min="8961" max="8961" width="43.44140625" style="7" customWidth="1"/>
    <col min="8962" max="8962" width="21.6640625" style="7" customWidth="1"/>
    <col min="8963" max="8963" width="33.44140625" style="7" customWidth="1"/>
    <col min="8964" max="8964" width="18.44140625" style="7" customWidth="1"/>
    <col min="8965" max="8968" width="0" style="7" hidden="1" customWidth="1"/>
    <col min="8969" max="8969" width="22.5546875" style="7" customWidth="1"/>
    <col min="8970" max="8971" width="19.109375" style="7" customWidth="1"/>
    <col min="8972" max="9210" width="8.88671875" style="7"/>
    <col min="9211" max="9211" width="21.109375" style="7" customWidth="1"/>
    <col min="9212" max="9212" width="0" style="7" hidden="1" customWidth="1"/>
    <col min="9213" max="9213" width="49.109375" style="7" customWidth="1"/>
    <col min="9214" max="9214" width="22.88671875" style="7" customWidth="1"/>
    <col min="9215" max="9215" width="19.5546875" style="7" customWidth="1"/>
    <col min="9216" max="9216" width="44.44140625" style="7" customWidth="1"/>
    <col min="9217" max="9217" width="43.44140625" style="7" customWidth="1"/>
    <col min="9218" max="9218" width="21.6640625" style="7" customWidth="1"/>
    <col min="9219" max="9219" width="33.44140625" style="7" customWidth="1"/>
    <col min="9220" max="9220" width="18.44140625" style="7" customWidth="1"/>
    <col min="9221" max="9224" width="0" style="7" hidden="1" customWidth="1"/>
    <col min="9225" max="9225" width="22.5546875" style="7" customWidth="1"/>
    <col min="9226" max="9227" width="19.109375" style="7" customWidth="1"/>
    <col min="9228" max="9466" width="8.88671875" style="7"/>
    <col min="9467" max="9467" width="21.109375" style="7" customWidth="1"/>
    <col min="9468" max="9468" width="0" style="7" hidden="1" customWidth="1"/>
    <col min="9469" max="9469" width="49.109375" style="7" customWidth="1"/>
    <col min="9470" max="9470" width="22.88671875" style="7" customWidth="1"/>
    <col min="9471" max="9471" width="19.5546875" style="7" customWidth="1"/>
    <col min="9472" max="9472" width="44.44140625" style="7" customWidth="1"/>
    <col min="9473" max="9473" width="43.44140625" style="7" customWidth="1"/>
    <col min="9474" max="9474" width="21.6640625" style="7" customWidth="1"/>
    <col min="9475" max="9475" width="33.44140625" style="7" customWidth="1"/>
    <col min="9476" max="9476" width="18.44140625" style="7" customWidth="1"/>
    <col min="9477" max="9480" width="0" style="7" hidden="1" customWidth="1"/>
    <col min="9481" max="9481" width="22.5546875" style="7" customWidth="1"/>
    <col min="9482" max="9483" width="19.109375" style="7" customWidth="1"/>
    <col min="9484" max="9722" width="8.88671875" style="7"/>
    <col min="9723" max="9723" width="21.109375" style="7" customWidth="1"/>
    <col min="9724" max="9724" width="0" style="7" hidden="1" customWidth="1"/>
    <col min="9725" max="9725" width="49.109375" style="7" customWidth="1"/>
    <col min="9726" max="9726" width="22.88671875" style="7" customWidth="1"/>
    <col min="9727" max="9727" width="19.5546875" style="7" customWidth="1"/>
    <col min="9728" max="9728" width="44.44140625" style="7" customWidth="1"/>
    <col min="9729" max="9729" width="43.44140625" style="7" customWidth="1"/>
    <col min="9730" max="9730" width="21.6640625" style="7" customWidth="1"/>
    <col min="9731" max="9731" width="33.44140625" style="7" customWidth="1"/>
    <col min="9732" max="9732" width="18.44140625" style="7" customWidth="1"/>
    <col min="9733" max="9736" width="0" style="7" hidden="1" customWidth="1"/>
    <col min="9737" max="9737" width="22.5546875" style="7" customWidth="1"/>
    <col min="9738" max="9739" width="19.109375" style="7" customWidth="1"/>
    <col min="9740" max="9978" width="8.88671875" style="7"/>
    <col min="9979" max="9979" width="21.109375" style="7" customWidth="1"/>
    <col min="9980" max="9980" width="0" style="7" hidden="1" customWidth="1"/>
    <col min="9981" max="9981" width="49.109375" style="7" customWidth="1"/>
    <col min="9982" max="9982" width="22.88671875" style="7" customWidth="1"/>
    <col min="9983" max="9983" width="19.5546875" style="7" customWidth="1"/>
    <col min="9984" max="9984" width="44.44140625" style="7" customWidth="1"/>
    <col min="9985" max="9985" width="43.44140625" style="7" customWidth="1"/>
    <col min="9986" max="9986" width="21.6640625" style="7" customWidth="1"/>
    <col min="9987" max="9987" width="33.44140625" style="7" customWidth="1"/>
    <col min="9988" max="9988" width="18.44140625" style="7" customWidth="1"/>
    <col min="9989" max="9992" width="0" style="7" hidden="1" customWidth="1"/>
    <col min="9993" max="9993" width="22.5546875" style="7" customWidth="1"/>
    <col min="9994" max="9995" width="19.109375" style="7" customWidth="1"/>
    <col min="9996" max="10234" width="8.88671875" style="7"/>
    <col min="10235" max="10235" width="21.109375" style="7" customWidth="1"/>
    <col min="10236" max="10236" width="0" style="7" hidden="1" customWidth="1"/>
    <col min="10237" max="10237" width="49.109375" style="7" customWidth="1"/>
    <col min="10238" max="10238" width="22.88671875" style="7" customWidth="1"/>
    <col min="10239" max="10239" width="19.5546875" style="7" customWidth="1"/>
    <col min="10240" max="10240" width="44.44140625" style="7" customWidth="1"/>
    <col min="10241" max="10241" width="43.44140625" style="7" customWidth="1"/>
    <col min="10242" max="10242" width="21.6640625" style="7" customWidth="1"/>
    <col min="10243" max="10243" width="33.44140625" style="7" customWidth="1"/>
    <col min="10244" max="10244" width="18.44140625" style="7" customWidth="1"/>
    <col min="10245" max="10248" width="0" style="7" hidden="1" customWidth="1"/>
    <col min="10249" max="10249" width="22.5546875" style="7" customWidth="1"/>
    <col min="10250" max="10251" width="19.109375" style="7" customWidth="1"/>
    <col min="10252" max="10490" width="8.88671875" style="7"/>
    <col min="10491" max="10491" width="21.109375" style="7" customWidth="1"/>
    <col min="10492" max="10492" width="0" style="7" hidden="1" customWidth="1"/>
    <col min="10493" max="10493" width="49.109375" style="7" customWidth="1"/>
    <col min="10494" max="10494" width="22.88671875" style="7" customWidth="1"/>
    <col min="10495" max="10495" width="19.5546875" style="7" customWidth="1"/>
    <col min="10496" max="10496" width="44.44140625" style="7" customWidth="1"/>
    <col min="10497" max="10497" width="43.44140625" style="7" customWidth="1"/>
    <col min="10498" max="10498" width="21.6640625" style="7" customWidth="1"/>
    <col min="10499" max="10499" width="33.44140625" style="7" customWidth="1"/>
    <col min="10500" max="10500" width="18.44140625" style="7" customWidth="1"/>
    <col min="10501" max="10504" width="0" style="7" hidden="1" customWidth="1"/>
    <col min="10505" max="10505" width="22.5546875" style="7" customWidth="1"/>
    <col min="10506" max="10507" width="19.109375" style="7" customWidth="1"/>
    <col min="10508" max="10746" width="8.88671875" style="7"/>
    <col min="10747" max="10747" width="21.109375" style="7" customWidth="1"/>
    <col min="10748" max="10748" width="0" style="7" hidden="1" customWidth="1"/>
    <col min="10749" max="10749" width="49.109375" style="7" customWidth="1"/>
    <col min="10750" max="10750" width="22.88671875" style="7" customWidth="1"/>
    <col min="10751" max="10751" width="19.5546875" style="7" customWidth="1"/>
    <col min="10752" max="10752" width="44.44140625" style="7" customWidth="1"/>
    <col min="10753" max="10753" width="43.44140625" style="7" customWidth="1"/>
    <col min="10754" max="10754" width="21.6640625" style="7" customWidth="1"/>
    <col min="10755" max="10755" width="33.44140625" style="7" customWidth="1"/>
    <col min="10756" max="10756" width="18.44140625" style="7" customWidth="1"/>
    <col min="10757" max="10760" width="0" style="7" hidden="1" customWidth="1"/>
    <col min="10761" max="10761" width="22.5546875" style="7" customWidth="1"/>
    <col min="10762" max="10763" width="19.109375" style="7" customWidth="1"/>
    <col min="10764" max="11002" width="8.88671875" style="7"/>
    <col min="11003" max="11003" width="21.109375" style="7" customWidth="1"/>
    <col min="11004" max="11004" width="0" style="7" hidden="1" customWidth="1"/>
    <col min="11005" max="11005" width="49.109375" style="7" customWidth="1"/>
    <col min="11006" max="11006" width="22.88671875" style="7" customWidth="1"/>
    <col min="11007" max="11007" width="19.5546875" style="7" customWidth="1"/>
    <col min="11008" max="11008" width="44.44140625" style="7" customWidth="1"/>
    <col min="11009" max="11009" width="43.44140625" style="7" customWidth="1"/>
    <col min="11010" max="11010" width="21.6640625" style="7" customWidth="1"/>
    <col min="11011" max="11011" width="33.44140625" style="7" customWidth="1"/>
    <col min="11012" max="11012" width="18.44140625" style="7" customWidth="1"/>
    <col min="11013" max="11016" width="0" style="7" hidden="1" customWidth="1"/>
    <col min="11017" max="11017" width="22.5546875" style="7" customWidth="1"/>
    <col min="11018" max="11019" width="19.109375" style="7" customWidth="1"/>
    <col min="11020" max="11258" width="8.88671875" style="7"/>
    <col min="11259" max="11259" width="21.109375" style="7" customWidth="1"/>
    <col min="11260" max="11260" width="0" style="7" hidden="1" customWidth="1"/>
    <col min="11261" max="11261" width="49.109375" style="7" customWidth="1"/>
    <col min="11262" max="11262" width="22.88671875" style="7" customWidth="1"/>
    <col min="11263" max="11263" width="19.5546875" style="7" customWidth="1"/>
    <col min="11264" max="11264" width="44.44140625" style="7" customWidth="1"/>
    <col min="11265" max="11265" width="43.44140625" style="7" customWidth="1"/>
    <col min="11266" max="11266" width="21.6640625" style="7" customWidth="1"/>
    <col min="11267" max="11267" width="33.44140625" style="7" customWidth="1"/>
    <col min="11268" max="11268" width="18.44140625" style="7" customWidth="1"/>
    <col min="11269" max="11272" width="0" style="7" hidden="1" customWidth="1"/>
    <col min="11273" max="11273" width="22.5546875" style="7" customWidth="1"/>
    <col min="11274" max="11275" width="19.109375" style="7" customWidth="1"/>
    <col min="11276" max="11514" width="8.88671875" style="7"/>
    <col min="11515" max="11515" width="21.109375" style="7" customWidth="1"/>
    <col min="11516" max="11516" width="0" style="7" hidden="1" customWidth="1"/>
    <col min="11517" max="11517" width="49.109375" style="7" customWidth="1"/>
    <col min="11518" max="11518" width="22.88671875" style="7" customWidth="1"/>
    <col min="11519" max="11519" width="19.5546875" style="7" customWidth="1"/>
    <col min="11520" max="11520" width="44.44140625" style="7" customWidth="1"/>
    <col min="11521" max="11521" width="43.44140625" style="7" customWidth="1"/>
    <col min="11522" max="11522" width="21.6640625" style="7" customWidth="1"/>
    <col min="11523" max="11523" width="33.44140625" style="7" customWidth="1"/>
    <col min="11524" max="11524" width="18.44140625" style="7" customWidth="1"/>
    <col min="11525" max="11528" width="0" style="7" hidden="1" customWidth="1"/>
    <col min="11529" max="11529" width="22.5546875" style="7" customWidth="1"/>
    <col min="11530" max="11531" width="19.109375" style="7" customWidth="1"/>
    <col min="11532" max="11770" width="8.88671875" style="7"/>
    <col min="11771" max="11771" width="21.109375" style="7" customWidth="1"/>
    <col min="11772" max="11772" width="0" style="7" hidden="1" customWidth="1"/>
    <col min="11773" max="11773" width="49.109375" style="7" customWidth="1"/>
    <col min="11774" max="11774" width="22.88671875" style="7" customWidth="1"/>
    <col min="11775" max="11775" width="19.5546875" style="7" customWidth="1"/>
    <col min="11776" max="11776" width="44.44140625" style="7" customWidth="1"/>
    <col min="11777" max="11777" width="43.44140625" style="7" customWidth="1"/>
    <col min="11778" max="11778" width="21.6640625" style="7" customWidth="1"/>
    <col min="11779" max="11779" width="33.44140625" style="7" customWidth="1"/>
    <col min="11780" max="11780" width="18.44140625" style="7" customWidth="1"/>
    <col min="11781" max="11784" width="0" style="7" hidden="1" customWidth="1"/>
    <col min="11785" max="11785" width="22.5546875" style="7" customWidth="1"/>
    <col min="11786" max="11787" width="19.109375" style="7" customWidth="1"/>
    <col min="11788" max="12026" width="8.88671875" style="7"/>
    <col min="12027" max="12027" width="21.109375" style="7" customWidth="1"/>
    <col min="12028" max="12028" width="0" style="7" hidden="1" customWidth="1"/>
    <col min="12029" max="12029" width="49.109375" style="7" customWidth="1"/>
    <col min="12030" max="12030" width="22.88671875" style="7" customWidth="1"/>
    <col min="12031" max="12031" width="19.5546875" style="7" customWidth="1"/>
    <col min="12032" max="12032" width="44.44140625" style="7" customWidth="1"/>
    <col min="12033" max="12033" width="43.44140625" style="7" customWidth="1"/>
    <col min="12034" max="12034" width="21.6640625" style="7" customWidth="1"/>
    <col min="12035" max="12035" width="33.44140625" style="7" customWidth="1"/>
    <col min="12036" max="12036" width="18.44140625" style="7" customWidth="1"/>
    <col min="12037" max="12040" width="0" style="7" hidden="1" customWidth="1"/>
    <col min="12041" max="12041" width="22.5546875" style="7" customWidth="1"/>
    <col min="12042" max="12043" width="19.109375" style="7" customWidth="1"/>
    <col min="12044" max="12282" width="8.88671875" style="7"/>
    <col min="12283" max="12283" width="21.109375" style="7" customWidth="1"/>
    <col min="12284" max="12284" width="0" style="7" hidden="1" customWidth="1"/>
    <col min="12285" max="12285" width="49.109375" style="7" customWidth="1"/>
    <col min="12286" max="12286" width="22.88671875" style="7" customWidth="1"/>
    <col min="12287" max="12287" width="19.5546875" style="7" customWidth="1"/>
    <col min="12288" max="12288" width="44.44140625" style="7" customWidth="1"/>
    <col min="12289" max="12289" width="43.44140625" style="7" customWidth="1"/>
    <col min="12290" max="12290" width="21.6640625" style="7" customWidth="1"/>
    <col min="12291" max="12291" width="33.44140625" style="7" customWidth="1"/>
    <col min="12292" max="12292" width="18.44140625" style="7" customWidth="1"/>
    <col min="12293" max="12296" width="0" style="7" hidden="1" customWidth="1"/>
    <col min="12297" max="12297" width="22.5546875" style="7" customWidth="1"/>
    <col min="12298" max="12299" width="19.109375" style="7" customWidth="1"/>
    <col min="12300" max="12538" width="8.88671875" style="7"/>
    <col min="12539" max="12539" width="21.109375" style="7" customWidth="1"/>
    <col min="12540" max="12540" width="0" style="7" hidden="1" customWidth="1"/>
    <col min="12541" max="12541" width="49.109375" style="7" customWidth="1"/>
    <col min="12542" max="12542" width="22.88671875" style="7" customWidth="1"/>
    <col min="12543" max="12543" width="19.5546875" style="7" customWidth="1"/>
    <col min="12544" max="12544" width="44.44140625" style="7" customWidth="1"/>
    <col min="12545" max="12545" width="43.44140625" style="7" customWidth="1"/>
    <col min="12546" max="12546" width="21.6640625" style="7" customWidth="1"/>
    <col min="12547" max="12547" width="33.44140625" style="7" customWidth="1"/>
    <col min="12548" max="12548" width="18.44140625" style="7" customWidth="1"/>
    <col min="12549" max="12552" width="0" style="7" hidden="1" customWidth="1"/>
    <col min="12553" max="12553" width="22.5546875" style="7" customWidth="1"/>
    <col min="12554" max="12555" width="19.109375" style="7" customWidth="1"/>
    <col min="12556" max="12794" width="8.88671875" style="7"/>
    <col min="12795" max="12795" width="21.109375" style="7" customWidth="1"/>
    <col min="12796" max="12796" width="0" style="7" hidden="1" customWidth="1"/>
    <col min="12797" max="12797" width="49.109375" style="7" customWidth="1"/>
    <col min="12798" max="12798" width="22.88671875" style="7" customWidth="1"/>
    <col min="12799" max="12799" width="19.5546875" style="7" customWidth="1"/>
    <col min="12800" max="12800" width="44.44140625" style="7" customWidth="1"/>
    <col min="12801" max="12801" width="43.44140625" style="7" customWidth="1"/>
    <col min="12802" max="12802" width="21.6640625" style="7" customWidth="1"/>
    <col min="12803" max="12803" width="33.44140625" style="7" customWidth="1"/>
    <col min="12804" max="12804" width="18.44140625" style="7" customWidth="1"/>
    <col min="12805" max="12808" width="0" style="7" hidden="1" customWidth="1"/>
    <col min="12809" max="12809" width="22.5546875" style="7" customWidth="1"/>
    <col min="12810" max="12811" width="19.109375" style="7" customWidth="1"/>
    <col min="12812" max="13050" width="8.88671875" style="7"/>
    <col min="13051" max="13051" width="21.109375" style="7" customWidth="1"/>
    <col min="13052" max="13052" width="0" style="7" hidden="1" customWidth="1"/>
    <col min="13053" max="13053" width="49.109375" style="7" customWidth="1"/>
    <col min="13054" max="13054" width="22.88671875" style="7" customWidth="1"/>
    <col min="13055" max="13055" width="19.5546875" style="7" customWidth="1"/>
    <col min="13056" max="13056" width="44.44140625" style="7" customWidth="1"/>
    <col min="13057" max="13057" width="43.44140625" style="7" customWidth="1"/>
    <col min="13058" max="13058" width="21.6640625" style="7" customWidth="1"/>
    <col min="13059" max="13059" width="33.44140625" style="7" customWidth="1"/>
    <col min="13060" max="13060" width="18.44140625" style="7" customWidth="1"/>
    <col min="13061" max="13064" width="0" style="7" hidden="1" customWidth="1"/>
    <col min="13065" max="13065" width="22.5546875" style="7" customWidth="1"/>
    <col min="13066" max="13067" width="19.109375" style="7" customWidth="1"/>
    <col min="13068" max="13306" width="8.88671875" style="7"/>
    <col min="13307" max="13307" width="21.109375" style="7" customWidth="1"/>
    <col min="13308" max="13308" width="0" style="7" hidden="1" customWidth="1"/>
    <col min="13309" max="13309" width="49.109375" style="7" customWidth="1"/>
    <col min="13310" max="13310" width="22.88671875" style="7" customWidth="1"/>
    <col min="13311" max="13311" width="19.5546875" style="7" customWidth="1"/>
    <col min="13312" max="13312" width="44.44140625" style="7" customWidth="1"/>
    <col min="13313" max="13313" width="43.44140625" style="7" customWidth="1"/>
    <col min="13314" max="13314" width="21.6640625" style="7" customWidth="1"/>
    <col min="13315" max="13315" width="33.44140625" style="7" customWidth="1"/>
    <col min="13316" max="13316" width="18.44140625" style="7" customWidth="1"/>
    <col min="13317" max="13320" width="0" style="7" hidden="1" customWidth="1"/>
    <col min="13321" max="13321" width="22.5546875" style="7" customWidth="1"/>
    <col min="13322" max="13323" width="19.109375" style="7" customWidth="1"/>
    <col min="13324" max="13562" width="8.88671875" style="7"/>
    <col min="13563" max="13563" width="21.109375" style="7" customWidth="1"/>
    <col min="13564" max="13564" width="0" style="7" hidden="1" customWidth="1"/>
    <col min="13565" max="13565" width="49.109375" style="7" customWidth="1"/>
    <col min="13566" max="13566" width="22.88671875" style="7" customWidth="1"/>
    <col min="13567" max="13567" width="19.5546875" style="7" customWidth="1"/>
    <col min="13568" max="13568" width="44.44140625" style="7" customWidth="1"/>
    <col min="13569" max="13569" width="43.44140625" style="7" customWidth="1"/>
    <col min="13570" max="13570" width="21.6640625" style="7" customWidth="1"/>
    <col min="13571" max="13571" width="33.44140625" style="7" customWidth="1"/>
    <col min="13572" max="13572" width="18.44140625" style="7" customWidth="1"/>
    <col min="13573" max="13576" width="0" style="7" hidden="1" customWidth="1"/>
    <col min="13577" max="13577" width="22.5546875" style="7" customWidth="1"/>
    <col min="13578" max="13579" width="19.109375" style="7" customWidth="1"/>
    <col min="13580" max="13818" width="8.88671875" style="7"/>
    <col min="13819" max="13819" width="21.109375" style="7" customWidth="1"/>
    <col min="13820" max="13820" width="0" style="7" hidden="1" customWidth="1"/>
    <col min="13821" max="13821" width="49.109375" style="7" customWidth="1"/>
    <col min="13822" max="13822" width="22.88671875" style="7" customWidth="1"/>
    <col min="13823" max="13823" width="19.5546875" style="7" customWidth="1"/>
    <col min="13824" max="13824" width="44.44140625" style="7" customWidth="1"/>
    <col min="13825" max="13825" width="43.44140625" style="7" customWidth="1"/>
    <col min="13826" max="13826" width="21.6640625" style="7" customWidth="1"/>
    <col min="13827" max="13827" width="33.44140625" style="7" customWidth="1"/>
    <col min="13828" max="13828" width="18.44140625" style="7" customWidth="1"/>
    <col min="13829" max="13832" width="0" style="7" hidden="1" customWidth="1"/>
    <col min="13833" max="13833" width="22.5546875" style="7" customWidth="1"/>
    <col min="13834" max="13835" width="19.109375" style="7" customWidth="1"/>
    <col min="13836" max="14074" width="8.88671875" style="7"/>
    <col min="14075" max="14075" width="21.109375" style="7" customWidth="1"/>
    <col min="14076" max="14076" width="0" style="7" hidden="1" customWidth="1"/>
    <col min="14077" max="14077" width="49.109375" style="7" customWidth="1"/>
    <col min="14078" max="14078" width="22.88671875" style="7" customWidth="1"/>
    <col min="14079" max="14079" width="19.5546875" style="7" customWidth="1"/>
    <col min="14080" max="14080" width="44.44140625" style="7" customWidth="1"/>
    <col min="14081" max="14081" width="43.44140625" style="7" customWidth="1"/>
    <col min="14082" max="14082" width="21.6640625" style="7" customWidth="1"/>
    <col min="14083" max="14083" width="33.44140625" style="7" customWidth="1"/>
    <col min="14084" max="14084" width="18.44140625" style="7" customWidth="1"/>
    <col min="14085" max="14088" width="0" style="7" hidden="1" customWidth="1"/>
    <col min="14089" max="14089" width="22.5546875" style="7" customWidth="1"/>
    <col min="14090" max="14091" width="19.109375" style="7" customWidth="1"/>
    <col min="14092" max="14330" width="8.88671875" style="7"/>
    <col min="14331" max="14331" width="21.109375" style="7" customWidth="1"/>
    <col min="14332" max="14332" width="0" style="7" hidden="1" customWidth="1"/>
    <col min="14333" max="14333" width="49.109375" style="7" customWidth="1"/>
    <col min="14334" max="14334" width="22.88671875" style="7" customWidth="1"/>
    <col min="14335" max="14335" width="19.5546875" style="7" customWidth="1"/>
    <col min="14336" max="14336" width="44.44140625" style="7" customWidth="1"/>
    <col min="14337" max="14337" width="43.44140625" style="7" customWidth="1"/>
    <col min="14338" max="14338" width="21.6640625" style="7" customWidth="1"/>
    <col min="14339" max="14339" width="33.44140625" style="7" customWidth="1"/>
    <col min="14340" max="14340" width="18.44140625" style="7" customWidth="1"/>
    <col min="14341" max="14344" width="0" style="7" hidden="1" customWidth="1"/>
    <col min="14345" max="14345" width="22.5546875" style="7" customWidth="1"/>
    <col min="14346" max="14347" width="19.109375" style="7" customWidth="1"/>
    <col min="14348" max="14586" width="8.88671875" style="7"/>
    <col min="14587" max="14587" width="21.109375" style="7" customWidth="1"/>
    <col min="14588" max="14588" width="0" style="7" hidden="1" customWidth="1"/>
    <col min="14589" max="14589" width="49.109375" style="7" customWidth="1"/>
    <col min="14590" max="14590" width="22.88671875" style="7" customWidth="1"/>
    <col min="14591" max="14591" width="19.5546875" style="7" customWidth="1"/>
    <col min="14592" max="14592" width="44.44140625" style="7" customWidth="1"/>
    <col min="14593" max="14593" width="43.44140625" style="7" customWidth="1"/>
    <col min="14594" max="14594" width="21.6640625" style="7" customWidth="1"/>
    <col min="14595" max="14595" width="33.44140625" style="7" customWidth="1"/>
    <col min="14596" max="14596" width="18.44140625" style="7" customWidth="1"/>
    <col min="14597" max="14600" width="0" style="7" hidden="1" customWidth="1"/>
    <col min="14601" max="14601" width="22.5546875" style="7" customWidth="1"/>
    <col min="14602" max="14603" width="19.109375" style="7" customWidth="1"/>
    <col min="14604" max="14842" width="8.88671875" style="7"/>
    <col min="14843" max="14843" width="21.109375" style="7" customWidth="1"/>
    <col min="14844" max="14844" width="0" style="7" hidden="1" customWidth="1"/>
    <col min="14845" max="14845" width="49.109375" style="7" customWidth="1"/>
    <col min="14846" max="14846" width="22.88671875" style="7" customWidth="1"/>
    <col min="14847" max="14847" width="19.5546875" style="7" customWidth="1"/>
    <col min="14848" max="14848" width="44.44140625" style="7" customWidth="1"/>
    <col min="14849" max="14849" width="43.44140625" style="7" customWidth="1"/>
    <col min="14850" max="14850" width="21.6640625" style="7" customWidth="1"/>
    <col min="14851" max="14851" width="33.44140625" style="7" customWidth="1"/>
    <col min="14852" max="14852" width="18.44140625" style="7" customWidth="1"/>
    <col min="14853" max="14856" width="0" style="7" hidden="1" customWidth="1"/>
    <col min="14857" max="14857" width="22.5546875" style="7" customWidth="1"/>
    <col min="14858" max="14859" width="19.109375" style="7" customWidth="1"/>
    <col min="14860" max="15098" width="8.88671875" style="7"/>
    <col min="15099" max="15099" width="21.109375" style="7" customWidth="1"/>
    <col min="15100" max="15100" width="0" style="7" hidden="1" customWidth="1"/>
    <col min="15101" max="15101" width="49.109375" style="7" customWidth="1"/>
    <col min="15102" max="15102" width="22.88671875" style="7" customWidth="1"/>
    <col min="15103" max="15103" width="19.5546875" style="7" customWidth="1"/>
    <col min="15104" max="15104" width="44.44140625" style="7" customWidth="1"/>
    <col min="15105" max="15105" width="43.44140625" style="7" customWidth="1"/>
    <col min="15106" max="15106" width="21.6640625" style="7" customWidth="1"/>
    <col min="15107" max="15107" width="33.44140625" style="7" customWidth="1"/>
    <col min="15108" max="15108" width="18.44140625" style="7" customWidth="1"/>
    <col min="15109" max="15112" width="0" style="7" hidden="1" customWidth="1"/>
    <col min="15113" max="15113" width="22.5546875" style="7" customWidth="1"/>
    <col min="15114" max="15115" width="19.109375" style="7" customWidth="1"/>
    <col min="15116" max="15354" width="8.88671875" style="7"/>
    <col min="15355" max="15355" width="21.109375" style="7" customWidth="1"/>
    <col min="15356" max="15356" width="0" style="7" hidden="1" customWidth="1"/>
    <col min="15357" max="15357" width="49.109375" style="7" customWidth="1"/>
    <col min="15358" max="15358" width="22.88671875" style="7" customWidth="1"/>
    <col min="15359" max="15359" width="19.5546875" style="7" customWidth="1"/>
    <col min="15360" max="15360" width="44.44140625" style="7" customWidth="1"/>
    <col min="15361" max="15361" width="43.44140625" style="7" customWidth="1"/>
    <col min="15362" max="15362" width="21.6640625" style="7" customWidth="1"/>
    <col min="15363" max="15363" width="33.44140625" style="7" customWidth="1"/>
    <col min="15364" max="15364" width="18.44140625" style="7" customWidth="1"/>
    <col min="15365" max="15368" width="0" style="7" hidden="1" customWidth="1"/>
    <col min="15369" max="15369" width="22.5546875" style="7" customWidth="1"/>
    <col min="15370" max="15371" width="19.109375" style="7" customWidth="1"/>
    <col min="15372" max="15610" width="8.88671875" style="7"/>
    <col min="15611" max="15611" width="21.109375" style="7" customWidth="1"/>
    <col min="15612" max="15612" width="0" style="7" hidden="1" customWidth="1"/>
    <col min="15613" max="15613" width="49.109375" style="7" customWidth="1"/>
    <col min="15614" max="15614" width="22.88671875" style="7" customWidth="1"/>
    <col min="15615" max="15615" width="19.5546875" style="7" customWidth="1"/>
    <col min="15616" max="15616" width="44.44140625" style="7" customWidth="1"/>
    <col min="15617" max="15617" width="43.44140625" style="7" customWidth="1"/>
    <col min="15618" max="15618" width="21.6640625" style="7" customWidth="1"/>
    <col min="15619" max="15619" width="33.44140625" style="7" customWidth="1"/>
    <col min="15620" max="15620" width="18.44140625" style="7" customWidth="1"/>
    <col min="15621" max="15624" width="0" style="7" hidden="1" customWidth="1"/>
    <col min="15625" max="15625" width="22.5546875" style="7" customWidth="1"/>
    <col min="15626" max="15627" width="19.109375" style="7" customWidth="1"/>
    <col min="15628" max="15866" width="8.88671875" style="7"/>
    <col min="15867" max="15867" width="21.109375" style="7" customWidth="1"/>
    <col min="15868" max="15868" width="0" style="7" hidden="1" customWidth="1"/>
    <col min="15869" max="15869" width="49.109375" style="7" customWidth="1"/>
    <col min="15870" max="15870" width="22.88671875" style="7" customWidth="1"/>
    <col min="15871" max="15871" width="19.5546875" style="7" customWidth="1"/>
    <col min="15872" max="15872" width="44.44140625" style="7" customWidth="1"/>
    <col min="15873" max="15873" width="43.44140625" style="7" customWidth="1"/>
    <col min="15874" max="15874" width="21.6640625" style="7" customWidth="1"/>
    <col min="15875" max="15875" width="33.44140625" style="7" customWidth="1"/>
    <col min="15876" max="15876" width="18.44140625" style="7" customWidth="1"/>
    <col min="15877" max="15880" width="0" style="7" hidden="1" customWidth="1"/>
    <col min="15881" max="15881" width="22.5546875" style="7" customWidth="1"/>
    <col min="15882" max="15883" width="19.109375" style="7" customWidth="1"/>
    <col min="15884" max="16122" width="8.88671875" style="7"/>
    <col min="16123" max="16123" width="21.109375" style="7" customWidth="1"/>
    <col min="16124" max="16124" width="0" style="7" hidden="1" customWidth="1"/>
    <col min="16125" max="16125" width="49.109375" style="7" customWidth="1"/>
    <col min="16126" max="16126" width="22.88671875" style="7" customWidth="1"/>
    <col min="16127" max="16127" width="19.5546875" style="7" customWidth="1"/>
    <col min="16128" max="16128" width="44.44140625" style="7" customWidth="1"/>
    <col min="16129" max="16129" width="43.44140625" style="7" customWidth="1"/>
    <col min="16130" max="16130" width="21.6640625" style="7" customWidth="1"/>
    <col min="16131" max="16131" width="33.44140625" style="7" customWidth="1"/>
    <col min="16132" max="16132" width="18.44140625" style="7" customWidth="1"/>
    <col min="16133" max="16136" width="0" style="7" hidden="1" customWidth="1"/>
    <col min="16137" max="16137" width="22.5546875" style="7" customWidth="1"/>
    <col min="16138" max="16139" width="19.109375" style="7" customWidth="1"/>
    <col min="16140" max="16384" width="8.88671875" style="7"/>
  </cols>
  <sheetData>
    <row r="1" spans="1:14" s="6" customFormat="1" ht="114" customHeight="1" thickBot="1" x14ac:dyDescent="0.35">
      <c r="A1" s="1" t="s">
        <v>0</v>
      </c>
      <c r="B1" s="2" t="s">
        <v>1</v>
      </c>
      <c r="C1" s="2" t="s">
        <v>2</v>
      </c>
      <c r="D1" s="2" t="s">
        <v>3</v>
      </c>
      <c r="E1" s="2" t="s">
        <v>381</v>
      </c>
      <c r="F1" s="2" t="s">
        <v>4</v>
      </c>
      <c r="G1" s="3" t="s">
        <v>5</v>
      </c>
      <c r="H1" s="3" t="s">
        <v>6</v>
      </c>
      <c r="I1" s="28" t="s">
        <v>7</v>
      </c>
      <c r="J1" s="29"/>
      <c r="K1" s="30"/>
      <c r="L1" s="4"/>
      <c r="M1" s="5" t="s">
        <v>8</v>
      </c>
      <c r="N1" s="18" t="s">
        <v>403</v>
      </c>
    </row>
    <row r="2" spans="1:14" ht="103.8" x14ac:dyDescent="0.3">
      <c r="A2" s="19" t="s">
        <v>9</v>
      </c>
      <c r="B2" s="14" t="s">
        <v>10</v>
      </c>
      <c r="C2" s="15" t="s">
        <v>401</v>
      </c>
      <c r="D2" s="8" t="s">
        <v>11</v>
      </c>
      <c r="E2" s="8" t="s">
        <v>12</v>
      </c>
      <c r="F2" s="8" t="s">
        <v>13</v>
      </c>
      <c r="G2" s="16">
        <v>92805</v>
      </c>
      <c r="H2" s="14" t="s">
        <v>14</v>
      </c>
      <c r="I2" s="17"/>
      <c r="J2" s="13">
        <f>9280.55/1.22</f>
        <v>7607.0081967213109</v>
      </c>
      <c r="K2" s="13"/>
      <c r="L2" s="8" t="s">
        <v>15</v>
      </c>
      <c r="M2" s="8" t="s">
        <v>16</v>
      </c>
      <c r="N2" s="20">
        <v>46402.74</v>
      </c>
    </row>
    <row r="3" spans="1:14" ht="115.2" x14ac:dyDescent="0.3">
      <c r="A3" s="21" t="s">
        <v>17</v>
      </c>
      <c r="B3" s="14" t="s">
        <v>18</v>
      </c>
      <c r="C3" s="8" t="s">
        <v>19</v>
      </c>
      <c r="D3" s="8" t="s">
        <v>20</v>
      </c>
      <c r="E3" s="8" t="s">
        <v>21</v>
      </c>
      <c r="F3" s="8" t="s">
        <v>22</v>
      </c>
      <c r="G3" s="13">
        <v>1389018.46</v>
      </c>
      <c r="H3" s="14" t="s">
        <v>23</v>
      </c>
      <c r="I3" s="17"/>
      <c r="J3" s="13"/>
      <c r="K3" s="13"/>
      <c r="L3" s="13"/>
      <c r="M3" s="8" t="s">
        <v>24</v>
      </c>
      <c r="N3" s="20">
        <v>1413010.73</v>
      </c>
    </row>
    <row r="4" spans="1:14" ht="58.2" x14ac:dyDescent="0.3">
      <c r="A4" s="21" t="s">
        <v>25</v>
      </c>
      <c r="B4" s="14" t="s">
        <v>18</v>
      </c>
      <c r="C4" s="8" t="s">
        <v>26</v>
      </c>
      <c r="D4" s="8" t="s">
        <v>27</v>
      </c>
      <c r="E4" s="8" t="s">
        <v>28</v>
      </c>
      <c r="F4" s="8" t="s">
        <v>28</v>
      </c>
      <c r="G4" s="13">
        <v>175560.55</v>
      </c>
      <c r="H4" s="14" t="s">
        <v>29</v>
      </c>
      <c r="I4" s="17"/>
      <c r="J4" s="13"/>
      <c r="K4" s="13"/>
      <c r="L4" s="13"/>
      <c r="M4" s="8" t="s">
        <v>30</v>
      </c>
      <c r="N4" s="20">
        <v>171912.76</v>
      </c>
    </row>
    <row r="5" spans="1:14" ht="58.2" x14ac:dyDescent="0.3">
      <c r="A5" s="21" t="s">
        <v>31</v>
      </c>
      <c r="B5" s="14" t="s">
        <v>18</v>
      </c>
      <c r="C5" s="8" t="s">
        <v>32</v>
      </c>
      <c r="D5" s="8" t="s">
        <v>352</v>
      </c>
      <c r="E5" s="8" t="s">
        <v>33</v>
      </c>
      <c r="F5" s="8" t="s">
        <v>34</v>
      </c>
      <c r="G5" s="13">
        <v>49170</v>
      </c>
      <c r="H5" s="14" t="s">
        <v>35</v>
      </c>
      <c r="I5" s="17"/>
      <c r="J5" s="13">
        <f>9198.06/1.22</f>
        <v>7539.3934426229507</v>
      </c>
      <c r="K5" s="13">
        <f>2599.45/1.22</f>
        <v>2130.6967213114754</v>
      </c>
      <c r="L5" s="13">
        <f>1999.58/1.22</f>
        <v>1639</v>
      </c>
      <c r="M5" s="8" t="s">
        <v>36</v>
      </c>
      <c r="N5" s="20">
        <v>45072.480000000003</v>
      </c>
    </row>
    <row r="6" spans="1:14" ht="58.2" x14ac:dyDescent="0.3">
      <c r="A6" s="21" t="s">
        <v>37</v>
      </c>
      <c r="B6" s="14" t="s">
        <v>18</v>
      </c>
      <c r="C6" s="8" t="s">
        <v>38</v>
      </c>
      <c r="D6" s="8" t="s">
        <v>39</v>
      </c>
      <c r="E6" s="8" t="s">
        <v>40</v>
      </c>
      <c r="F6" s="8" t="s">
        <v>40</v>
      </c>
      <c r="G6" s="13">
        <v>209000</v>
      </c>
      <c r="H6" s="14" t="s">
        <v>41</v>
      </c>
      <c r="I6" s="17"/>
      <c r="J6" s="13"/>
      <c r="K6" s="13"/>
      <c r="L6" s="13"/>
      <c r="M6" s="8" t="s">
        <v>42</v>
      </c>
      <c r="N6" s="20">
        <v>209000</v>
      </c>
    </row>
    <row r="7" spans="1:14" ht="58.2" x14ac:dyDescent="0.3">
      <c r="A7" s="21" t="s">
        <v>43</v>
      </c>
      <c r="B7" s="14" t="s">
        <v>18</v>
      </c>
      <c r="C7" s="8" t="s">
        <v>44</v>
      </c>
      <c r="D7" s="8" t="s">
        <v>45</v>
      </c>
      <c r="E7" s="8" t="s">
        <v>46</v>
      </c>
      <c r="F7" s="8" t="s">
        <v>46</v>
      </c>
      <c r="G7" s="13">
        <v>37800</v>
      </c>
      <c r="H7" s="14" t="s">
        <v>47</v>
      </c>
      <c r="I7" s="17">
        <f>11529/1.22</f>
        <v>9450</v>
      </c>
      <c r="J7" s="13">
        <f>11529/1.22</f>
        <v>9450</v>
      </c>
      <c r="K7" s="13"/>
      <c r="L7" s="13"/>
      <c r="M7" s="8" t="s">
        <v>48</v>
      </c>
      <c r="N7" s="20">
        <v>28350</v>
      </c>
    </row>
    <row r="8" spans="1:14" ht="58.2" x14ac:dyDescent="0.3">
      <c r="A8" s="21" t="s">
        <v>49</v>
      </c>
      <c r="B8" s="14" t="s">
        <v>18</v>
      </c>
      <c r="C8" s="8" t="s">
        <v>50</v>
      </c>
      <c r="D8" s="8" t="s">
        <v>45</v>
      </c>
      <c r="E8" s="8" t="s">
        <v>51</v>
      </c>
      <c r="F8" s="8" t="s">
        <v>51</v>
      </c>
      <c r="G8" s="13">
        <v>2335.6</v>
      </c>
      <c r="H8" s="14" t="s">
        <v>52</v>
      </c>
      <c r="I8" s="17"/>
      <c r="J8" s="13"/>
      <c r="K8" s="13"/>
      <c r="L8" s="13"/>
      <c r="M8" s="8" t="s">
        <v>53</v>
      </c>
      <c r="N8" s="20">
        <v>2335.6</v>
      </c>
    </row>
    <row r="9" spans="1:14" ht="69.599999999999994" x14ac:dyDescent="0.3">
      <c r="A9" s="21" t="s">
        <v>54</v>
      </c>
      <c r="B9" s="14" t="s">
        <v>18</v>
      </c>
      <c r="C9" s="8" t="s">
        <v>55</v>
      </c>
      <c r="D9" s="8" t="s">
        <v>45</v>
      </c>
      <c r="E9" s="8" t="s">
        <v>56</v>
      </c>
      <c r="F9" s="8" t="s">
        <v>57</v>
      </c>
      <c r="G9" s="13">
        <v>39999</v>
      </c>
      <c r="H9" s="14" t="s">
        <v>58</v>
      </c>
      <c r="I9" s="17"/>
      <c r="J9" s="13"/>
      <c r="K9" s="13"/>
      <c r="L9" s="13"/>
      <c r="M9" s="8" t="s">
        <v>59</v>
      </c>
      <c r="N9" s="20">
        <v>29338.37</v>
      </c>
    </row>
    <row r="10" spans="1:14" ht="58.2" x14ac:dyDescent="0.3">
      <c r="A10" s="21" t="s">
        <v>61</v>
      </c>
      <c r="B10" s="14" t="s">
        <v>62</v>
      </c>
      <c r="C10" s="8" t="s">
        <v>63</v>
      </c>
      <c r="D10" s="8" t="s">
        <v>60</v>
      </c>
      <c r="E10" s="8" t="s">
        <v>64</v>
      </c>
      <c r="F10" s="8" t="s">
        <v>64</v>
      </c>
      <c r="G10" s="13">
        <v>38280</v>
      </c>
      <c r="H10" s="14" t="s">
        <v>65</v>
      </c>
      <c r="I10" s="17">
        <v>3170.11</v>
      </c>
      <c r="J10" s="13">
        <v>2355.8000000000002</v>
      </c>
      <c r="K10" s="13">
        <v>5008.42</v>
      </c>
      <c r="L10" s="13"/>
      <c r="M10" s="8" t="s">
        <v>66</v>
      </c>
      <c r="N10" s="20">
        <v>27554.36</v>
      </c>
    </row>
    <row r="11" spans="1:14" ht="58.2" x14ac:dyDescent="0.3">
      <c r="A11" s="21" t="s">
        <v>67</v>
      </c>
      <c r="B11" s="14" t="s">
        <v>62</v>
      </c>
      <c r="C11" s="8" t="s">
        <v>68</v>
      </c>
      <c r="D11" s="8" t="s">
        <v>69</v>
      </c>
      <c r="E11" s="8" t="s">
        <v>70</v>
      </c>
      <c r="F11" s="8" t="s">
        <v>70</v>
      </c>
      <c r="G11" s="13">
        <v>175560.55</v>
      </c>
      <c r="H11" s="14" t="s">
        <v>71</v>
      </c>
      <c r="I11" s="17">
        <f>21221.81/1.22</f>
        <v>17394.926229508197</v>
      </c>
      <c r="J11" s="13">
        <f>7324.36/1.22</f>
        <v>6003.5737704918029</v>
      </c>
      <c r="K11" s="13">
        <f>6106.14/1.22</f>
        <v>5005.0327868852464</v>
      </c>
      <c r="L11" s="13"/>
      <c r="M11" s="8" t="s">
        <v>72</v>
      </c>
      <c r="N11" s="20">
        <v>105726.41</v>
      </c>
    </row>
    <row r="12" spans="1:14" ht="92.4" x14ac:dyDescent="0.3">
      <c r="A12" s="21" t="s">
        <v>73</v>
      </c>
      <c r="B12" s="14" t="s">
        <v>62</v>
      </c>
      <c r="C12" s="8" t="s">
        <v>74</v>
      </c>
      <c r="D12" s="8" t="s">
        <v>60</v>
      </c>
      <c r="E12" s="8" t="s">
        <v>75</v>
      </c>
      <c r="F12" s="8" t="s">
        <v>75</v>
      </c>
      <c r="G12" s="13">
        <v>39900</v>
      </c>
      <c r="H12" s="14" t="s">
        <v>342</v>
      </c>
      <c r="I12" s="17"/>
      <c r="J12" s="13"/>
      <c r="K12" s="13"/>
      <c r="L12" s="13"/>
      <c r="M12" s="8" t="s">
        <v>76</v>
      </c>
      <c r="N12" s="20">
        <v>32620.62</v>
      </c>
    </row>
    <row r="13" spans="1:14" ht="103.8" x14ac:dyDescent="0.3">
      <c r="A13" s="21" t="s">
        <v>77</v>
      </c>
      <c r="B13" s="14" t="s">
        <v>62</v>
      </c>
      <c r="C13" s="8" t="s">
        <v>78</v>
      </c>
      <c r="D13" s="8" t="s">
        <v>79</v>
      </c>
      <c r="E13" s="8" t="s">
        <v>80</v>
      </c>
      <c r="F13" s="8" t="s">
        <v>81</v>
      </c>
      <c r="G13" s="13">
        <v>550000</v>
      </c>
      <c r="H13" s="14" t="s">
        <v>82</v>
      </c>
      <c r="I13" s="17"/>
      <c r="J13" s="13"/>
      <c r="K13" s="13"/>
      <c r="L13" s="13"/>
      <c r="M13" s="8" t="s">
        <v>83</v>
      </c>
      <c r="N13" s="20">
        <v>408425.75</v>
      </c>
    </row>
    <row r="14" spans="1:14" ht="58.2" x14ac:dyDescent="0.3">
      <c r="A14" s="21" t="s">
        <v>84</v>
      </c>
      <c r="B14" s="14" t="s">
        <v>62</v>
      </c>
      <c r="C14" s="8" t="s">
        <v>85</v>
      </c>
      <c r="D14" s="8" t="s">
        <v>86</v>
      </c>
      <c r="E14" s="8" t="s">
        <v>87</v>
      </c>
      <c r="F14" s="8" t="s">
        <v>87</v>
      </c>
      <c r="G14" s="13">
        <v>114990</v>
      </c>
      <c r="H14" s="14" t="s">
        <v>88</v>
      </c>
      <c r="I14" s="17">
        <v>36104.400000000001</v>
      </c>
      <c r="J14" s="13">
        <v>0</v>
      </c>
      <c r="K14" s="13">
        <v>10566.2</v>
      </c>
      <c r="L14" s="13"/>
      <c r="M14" s="8" t="s">
        <v>89</v>
      </c>
      <c r="N14" s="20">
        <v>108011.67</v>
      </c>
    </row>
    <row r="15" spans="1:14" ht="69.599999999999994" x14ac:dyDescent="0.3">
      <c r="A15" s="21" t="s">
        <v>90</v>
      </c>
      <c r="B15" s="14" t="s">
        <v>62</v>
      </c>
      <c r="C15" s="8" t="s">
        <v>91</v>
      </c>
      <c r="D15" s="8" t="s">
        <v>400</v>
      </c>
      <c r="E15" s="8" t="s">
        <v>93</v>
      </c>
      <c r="F15" s="8" t="s">
        <v>93</v>
      </c>
      <c r="G15" s="13">
        <v>1744375.4</v>
      </c>
      <c r="H15" s="14" t="s">
        <v>399</v>
      </c>
      <c r="I15" s="17"/>
      <c r="J15" s="13"/>
      <c r="K15" s="13"/>
      <c r="L15" s="13"/>
      <c r="M15" s="8" t="s">
        <v>94</v>
      </c>
      <c r="N15" s="20">
        <v>1624778.11</v>
      </c>
    </row>
    <row r="16" spans="1:14" ht="58.2" x14ac:dyDescent="0.3">
      <c r="A16" s="21" t="s">
        <v>95</v>
      </c>
      <c r="B16" s="14" t="s">
        <v>62</v>
      </c>
      <c r="C16" s="8" t="s">
        <v>96</v>
      </c>
      <c r="D16" s="8" t="s">
        <v>92</v>
      </c>
      <c r="E16" s="8" t="s">
        <v>93</v>
      </c>
      <c r="F16" s="8" t="s">
        <v>93</v>
      </c>
      <c r="G16" s="13">
        <v>2124936.56</v>
      </c>
      <c r="H16" s="14" t="s">
        <v>398</v>
      </c>
      <c r="I16" s="17"/>
      <c r="J16" s="13"/>
      <c r="K16" s="13"/>
      <c r="L16" s="13"/>
      <c r="M16" s="8" t="s">
        <v>94</v>
      </c>
      <c r="N16" s="20">
        <v>1362284.29</v>
      </c>
    </row>
    <row r="17" spans="1:14" ht="58.2" x14ac:dyDescent="0.3">
      <c r="A17" s="21">
        <v>8886881632</v>
      </c>
      <c r="B17" s="14" t="s">
        <v>62</v>
      </c>
      <c r="C17" s="8" t="s">
        <v>98</v>
      </c>
      <c r="D17" s="8" t="s">
        <v>97</v>
      </c>
      <c r="E17" s="8" t="s">
        <v>99</v>
      </c>
      <c r="F17" s="8" t="s">
        <v>99</v>
      </c>
      <c r="G17" s="13">
        <v>505323.3</v>
      </c>
      <c r="H17" s="14" t="s">
        <v>100</v>
      </c>
      <c r="I17" s="17"/>
      <c r="J17" s="13"/>
      <c r="K17" s="13"/>
      <c r="L17" s="13"/>
      <c r="M17" s="8"/>
      <c r="N17" s="20">
        <v>399923.61</v>
      </c>
    </row>
    <row r="18" spans="1:14" ht="69.599999999999994" x14ac:dyDescent="0.3">
      <c r="A18" s="21" t="s">
        <v>374</v>
      </c>
      <c r="B18" s="14" t="s">
        <v>62</v>
      </c>
      <c r="C18" s="8" t="s">
        <v>101</v>
      </c>
      <c r="D18" s="8" t="s">
        <v>102</v>
      </c>
      <c r="E18" s="8" t="s">
        <v>103</v>
      </c>
      <c r="F18" s="8" t="s">
        <v>103</v>
      </c>
      <c r="G18" s="13">
        <v>14958</v>
      </c>
      <c r="H18" s="14" t="s">
        <v>104</v>
      </c>
      <c r="I18" s="17"/>
      <c r="J18" s="13"/>
      <c r="K18" s="13"/>
      <c r="L18" s="13"/>
      <c r="M18" s="8" t="s">
        <v>105</v>
      </c>
      <c r="N18" s="20">
        <v>6684.5</v>
      </c>
    </row>
    <row r="19" spans="1:14" ht="92.4" x14ac:dyDescent="0.3">
      <c r="A19" s="21" t="s">
        <v>106</v>
      </c>
      <c r="B19" s="14" t="s">
        <v>62</v>
      </c>
      <c r="C19" s="8" t="s">
        <v>107</v>
      </c>
      <c r="D19" s="8" t="s">
        <v>108</v>
      </c>
      <c r="E19" s="8" t="s">
        <v>109</v>
      </c>
      <c r="F19" s="8" t="s">
        <v>109</v>
      </c>
      <c r="G19" s="13">
        <v>14709.6</v>
      </c>
      <c r="H19" s="14" t="s">
        <v>110</v>
      </c>
      <c r="I19" s="17"/>
      <c r="J19" s="13"/>
      <c r="K19" s="13"/>
      <c r="L19" s="13"/>
      <c r="M19" s="8" t="s">
        <v>111</v>
      </c>
      <c r="N19" s="20">
        <v>10555.2</v>
      </c>
    </row>
    <row r="20" spans="1:14" ht="126.6" x14ac:dyDescent="0.3">
      <c r="A20" s="21" t="s">
        <v>112</v>
      </c>
      <c r="B20" s="14" t="s">
        <v>62</v>
      </c>
      <c r="C20" s="8" t="s">
        <v>113</v>
      </c>
      <c r="D20" s="8" t="s">
        <v>114</v>
      </c>
      <c r="E20" s="8" t="s">
        <v>115</v>
      </c>
      <c r="F20" s="8" t="s">
        <v>115</v>
      </c>
      <c r="G20" s="13">
        <v>39900</v>
      </c>
      <c r="H20" s="14" t="s">
        <v>116</v>
      </c>
      <c r="I20" s="17">
        <f>9261.14/1.22</f>
        <v>7591.0983606557375</v>
      </c>
      <c r="J20" s="13">
        <f>9564.8/1.22</f>
        <v>7840</v>
      </c>
      <c r="K20" s="13">
        <v>0</v>
      </c>
      <c r="L20" s="13"/>
      <c r="M20" s="8" t="s">
        <v>117</v>
      </c>
      <c r="N20" s="20">
        <v>39421.61</v>
      </c>
    </row>
    <row r="21" spans="1:14" ht="103.8" x14ac:dyDescent="0.3">
      <c r="A21" s="21">
        <v>9234902237</v>
      </c>
      <c r="B21" s="14" t="s">
        <v>62</v>
      </c>
      <c r="C21" s="8" t="s">
        <v>118</v>
      </c>
      <c r="D21" s="8" t="s">
        <v>119</v>
      </c>
      <c r="E21" s="8" t="s">
        <v>120</v>
      </c>
      <c r="F21" s="8" t="s">
        <v>120</v>
      </c>
      <c r="G21" s="13">
        <v>45930</v>
      </c>
      <c r="H21" s="14" t="s">
        <v>121</v>
      </c>
      <c r="I21" s="17">
        <f>27788.55/1.22</f>
        <v>22777.5</v>
      </c>
      <c r="J21" s="13"/>
      <c r="K21" s="13"/>
      <c r="L21" s="13"/>
      <c r="M21" s="8" t="s">
        <v>122</v>
      </c>
      <c r="N21" s="20">
        <v>45042.5</v>
      </c>
    </row>
    <row r="22" spans="1:14" ht="115.2" x14ac:dyDescent="0.3">
      <c r="A22" s="21" t="s">
        <v>123</v>
      </c>
      <c r="B22" s="14" t="s">
        <v>62</v>
      </c>
      <c r="C22" s="8" t="s">
        <v>124</v>
      </c>
      <c r="D22" s="8" t="s">
        <v>125</v>
      </c>
      <c r="E22" s="8" t="s">
        <v>126</v>
      </c>
      <c r="F22" s="8" t="s">
        <v>126</v>
      </c>
      <c r="G22" s="13">
        <v>138900</v>
      </c>
      <c r="H22" s="14" t="s">
        <v>127</v>
      </c>
      <c r="I22" s="17">
        <v>36384.11</v>
      </c>
      <c r="J22" s="13">
        <v>10425.549999999999</v>
      </c>
      <c r="K22" s="13">
        <v>4148</v>
      </c>
      <c r="L22" s="13"/>
      <c r="M22" s="8" t="s">
        <v>128</v>
      </c>
      <c r="N22" s="20">
        <v>92111.19</v>
      </c>
    </row>
    <row r="23" spans="1:14" ht="172.2" x14ac:dyDescent="0.3">
      <c r="A23" s="21" t="s">
        <v>129</v>
      </c>
      <c r="B23" s="14" t="s">
        <v>62</v>
      </c>
      <c r="C23" s="8" t="s">
        <v>130</v>
      </c>
      <c r="D23" s="8" t="s">
        <v>131</v>
      </c>
      <c r="E23" s="8" t="s">
        <v>132</v>
      </c>
      <c r="F23" s="8" t="s">
        <v>133</v>
      </c>
      <c r="G23" s="13">
        <v>45970</v>
      </c>
      <c r="H23" s="14" t="s">
        <v>134</v>
      </c>
      <c r="I23" s="17">
        <f>4033.02/1.22</f>
        <v>3305.7540983606559</v>
      </c>
      <c r="J23" s="13">
        <f>2064.42/1.22</f>
        <v>1692.1475409836066</v>
      </c>
      <c r="K23" s="13">
        <f>582.62/1.22</f>
        <v>477.55737704918033</v>
      </c>
      <c r="L23" s="13"/>
      <c r="M23" s="8" t="s">
        <v>135</v>
      </c>
      <c r="N23" s="20">
        <v>9439.02</v>
      </c>
    </row>
    <row r="24" spans="1:14" ht="58.2" x14ac:dyDescent="0.3">
      <c r="A24" s="21" t="s">
        <v>136</v>
      </c>
      <c r="B24" s="14" t="s">
        <v>62</v>
      </c>
      <c r="C24" s="8" t="s">
        <v>137</v>
      </c>
      <c r="D24" s="8" t="s">
        <v>102</v>
      </c>
      <c r="E24" s="8" t="s">
        <v>138</v>
      </c>
      <c r="F24" s="8" t="s">
        <v>138</v>
      </c>
      <c r="G24" s="13">
        <v>39124</v>
      </c>
      <c r="H24" s="14" t="s">
        <v>139</v>
      </c>
      <c r="I24" s="17">
        <f>882.06/1.22</f>
        <v>723</v>
      </c>
      <c r="J24" s="13"/>
      <c r="K24" s="13"/>
      <c r="L24" s="13"/>
      <c r="M24" s="8" t="s">
        <v>140</v>
      </c>
      <c r="N24" s="20">
        <v>12815</v>
      </c>
    </row>
    <row r="25" spans="1:14" ht="58.2" x14ac:dyDescent="0.3">
      <c r="A25" s="21">
        <v>9250956265</v>
      </c>
      <c r="B25" s="14" t="s">
        <v>62</v>
      </c>
      <c r="C25" s="8" t="s">
        <v>343</v>
      </c>
      <c r="D25" s="8" t="s">
        <v>141</v>
      </c>
      <c r="E25" s="8" t="s">
        <v>142</v>
      </c>
      <c r="F25" s="8" t="s">
        <v>142</v>
      </c>
      <c r="G25" s="13">
        <v>38280</v>
      </c>
      <c r="H25" s="14" t="s">
        <v>143</v>
      </c>
      <c r="I25" s="17">
        <f>12888.67/1.22</f>
        <v>10564.483606557378</v>
      </c>
      <c r="J25" s="13"/>
      <c r="K25" s="13"/>
      <c r="L25" s="13"/>
      <c r="M25" s="8" t="s">
        <v>144</v>
      </c>
      <c r="N25" s="20">
        <v>32930.92</v>
      </c>
    </row>
    <row r="26" spans="1:14" ht="58.2" x14ac:dyDescent="0.3">
      <c r="A26" s="21" t="s">
        <v>145</v>
      </c>
      <c r="B26" s="14" t="s">
        <v>62</v>
      </c>
      <c r="C26" s="8" t="s">
        <v>146</v>
      </c>
      <c r="D26" s="8" t="s">
        <v>147</v>
      </c>
      <c r="E26" s="8" t="s">
        <v>344</v>
      </c>
      <c r="F26" s="8" t="s">
        <v>344</v>
      </c>
      <c r="G26" s="13">
        <v>13785.75</v>
      </c>
      <c r="H26" s="14" t="s">
        <v>148</v>
      </c>
      <c r="I26" s="17"/>
      <c r="J26" s="13"/>
      <c r="K26" s="13"/>
      <c r="L26" s="13"/>
      <c r="M26" s="8" t="s">
        <v>149</v>
      </c>
      <c r="N26" s="20">
        <v>13785.75</v>
      </c>
    </row>
    <row r="27" spans="1:14" ht="58.2" x14ac:dyDescent="0.3">
      <c r="A27" s="21" t="s">
        <v>150</v>
      </c>
      <c r="B27" s="14" t="s">
        <v>62</v>
      </c>
      <c r="C27" s="8" t="s">
        <v>151</v>
      </c>
      <c r="D27" s="8" t="s">
        <v>152</v>
      </c>
      <c r="E27" s="8" t="s">
        <v>153</v>
      </c>
      <c r="F27" s="8" t="s">
        <v>153</v>
      </c>
      <c r="G27" s="13">
        <v>113370</v>
      </c>
      <c r="H27" s="14" t="s">
        <v>154</v>
      </c>
      <c r="I27" s="17"/>
      <c r="J27" s="13"/>
      <c r="K27" s="13"/>
      <c r="L27" s="13"/>
      <c r="M27" s="8" t="s">
        <v>155</v>
      </c>
      <c r="N27" s="20">
        <v>54311.360000000001</v>
      </c>
    </row>
    <row r="28" spans="1:14" ht="35.4" x14ac:dyDescent="0.3">
      <c r="A28" s="21" t="s">
        <v>156</v>
      </c>
      <c r="B28" s="14" t="s">
        <v>10</v>
      </c>
      <c r="C28" s="8" t="s">
        <v>157</v>
      </c>
      <c r="D28" s="8" t="s">
        <v>152</v>
      </c>
      <c r="E28" s="8" t="s">
        <v>158</v>
      </c>
      <c r="F28" s="8" t="s">
        <v>158</v>
      </c>
      <c r="G28" s="13">
        <v>3257.23</v>
      </c>
      <c r="H28" s="14" t="s">
        <v>345</v>
      </c>
      <c r="I28" s="17"/>
      <c r="J28" s="13"/>
      <c r="K28" s="13"/>
      <c r="L28" s="13"/>
      <c r="M28" s="8" t="s">
        <v>159</v>
      </c>
      <c r="N28" s="20">
        <v>3257.23</v>
      </c>
    </row>
    <row r="29" spans="1:14" ht="58.2" x14ac:dyDescent="0.3">
      <c r="A29" s="21" t="s">
        <v>163</v>
      </c>
      <c r="B29" s="14" t="s">
        <v>62</v>
      </c>
      <c r="C29" s="8" t="s">
        <v>160</v>
      </c>
      <c r="D29" s="8" t="s">
        <v>152</v>
      </c>
      <c r="E29" s="8" t="s">
        <v>161</v>
      </c>
      <c r="F29" s="8" t="s">
        <v>161</v>
      </c>
      <c r="G29" s="13">
        <v>139900</v>
      </c>
      <c r="H29" s="14" t="s">
        <v>168</v>
      </c>
      <c r="I29" s="17"/>
      <c r="J29" s="13"/>
      <c r="K29" s="13"/>
      <c r="L29" s="13"/>
      <c r="M29" s="8" t="s">
        <v>162</v>
      </c>
      <c r="N29" s="20">
        <v>44385.2</v>
      </c>
    </row>
    <row r="30" spans="1:14" ht="58.2" x14ac:dyDescent="0.3">
      <c r="A30" s="21" t="s">
        <v>164</v>
      </c>
      <c r="B30" s="14" t="s">
        <v>62</v>
      </c>
      <c r="C30" s="8" t="s">
        <v>165</v>
      </c>
      <c r="D30" s="8" t="s">
        <v>152</v>
      </c>
      <c r="E30" s="8" t="s">
        <v>166</v>
      </c>
      <c r="F30" s="8" t="s">
        <v>166</v>
      </c>
      <c r="G30" s="13">
        <v>55000</v>
      </c>
      <c r="H30" s="14" t="s">
        <v>346</v>
      </c>
      <c r="I30" s="17"/>
      <c r="J30" s="13"/>
      <c r="K30" s="13"/>
      <c r="L30" s="13"/>
      <c r="M30" s="8" t="s">
        <v>167</v>
      </c>
      <c r="N30" s="20">
        <v>22915.19</v>
      </c>
    </row>
    <row r="31" spans="1:14" ht="81" x14ac:dyDescent="0.3">
      <c r="A31" s="21" t="s">
        <v>169</v>
      </c>
      <c r="B31" s="14" t="s">
        <v>62</v>
      </c>
      <c r="C31" s="8" t="s">
        <v>170</v>
      </c>
      <c r="D31" s="8" t="s">
        <v>152</v>
      </c>
      <c r="E31" s="8" t="s">
        <v>171</v>
      </c>
      <c r="F31" s="8" t="s">
        <v>171</v>
      </c>
      <c r="G31" s="13">
        <v>88990</v>
      </c>
      <c r="H31" s="14" t="s">
        <v>349</v>
      </c>
      <c r="I31" s="17"/>
      <c r="J31" s="13"/>
      <c r="K31" s="13"/>
      <c r="L31" s="13"/>
      <c r="M31" s="8" t="s">
        <v>172</v>
      </c>
      <c r="N31" s="20">
        <v>13362.43</v>
      </c>
    </row>
    <row r="32" spans="1:14" ht="58.2" x14ac:dyDescent="0.3">
      <c r="A32" s="21" t="s">
        <v>173</v>
      </c>
      <c r="B32" s="14" t="s">
        <v>62</v>
      </c>
      <c r="C32" s="8" t="s">
        <v>176</v>
      </c>
      <c r="D32" s="8" t="s">
        <v>152</v>
      </c>
      <c r="E32" s="8" t="s">
        <v>174</v>
      </c>
      <c r="F32" s="8" t="s">
        <v>347</v>
      </c>
      <c r="G32" s="13">
        <v>112469.61</v>
      </c>
      <c r="H32" s="14" t="s">
        <v>348</v>
      </c>
      <c r="I32" s="17"/>
      <c r="J32" s="13"/>
      <c r="K32" s="13"/>
      <c r="L32" s="13"/>
      <c r="M32" s="8" t="s">
        <v>178</v>
      </c>
      <c r="N32" s="20">
        <v>0</v>
      </c>
    </row>
    <row r="33" spans="1:14" ht="58.2" x14ac:dyDescent="0.3">
      <c r="A33" s="21" t="s">
        <v>173</v>
      </c>
      <c r="B33" s="14" t="s">
        <v>62</v>
      </c>
      <c r="C33" s="8" t="s">
        <v>177</v>
      </c>
      <c r="D33" s="8" t="s">
        <v>175</v>
      </c>
      <c r="E33" s="8" t="s">
        <v>174</v>
      </c>
      <c r="F33" s="8" t="s">
        <v>174</v>
      </c>
      <c r="G33" s="13">
        <v>112469.61</v>
      </c>
      <c r="H33" s="14" t="s">
        <v>350</v>
      </c>
      <c r="I33" s="17"/>
      <c r="J33" s="13"/>
      <c r="K33" s="13"/>
      <c r="L33" s="13"/>
      <c r="M33" s="8" t="s">
        <v>178</v>
      </c>
      <c r="N33" s="20">
        <v>0</v>
      </c>
    </row>
    <row r="34" spans="1:14" ht="58.2" x14ac:dyDescent="0.3">
      <c r="A34" s="21" t="s">
        <v>179</v>
      </c>
      <c r="B34" s="14" t="s">
        <v>62</v>
      </c>
      <c r="C34" s="8" t="s">
        <v>180</v>
      </c>
      <c r="D34" s="8" t="s">
        <v>152</v>
      </c>
      <c r="E34" s="8" t="s">
        <v>181</v>
      </c>
      <c r="F34" s="8" t="s">
        <v>181</v>
      </c>
      <c r="G34" s="13">
        <v>136640</v>
      </c>
      <c r="H34" s="14" t="s">
        <v>183</v>
      </c>
      <c r="I34" s="17"/>
      <c r="J34" s="13"/>
      <c r="K34" s="13"/>
      <c r="L34" s="13"/>
      <c r="M34" s="8" t="s">
        <v>182</v>
      </c>
      <c r="N34" s="20">
        <v>0</v>
      </c>
    </row>
    <row r="35" spans="1:14" ht="92.4" x14ac:dyDescent="0.3">
      <c r="A35" s="21" t="s">
        <v>184</v>
      </c>
      <c r="B35" s="14" t="s">
        <v>62</v>
      </c>
      <c r="C35" s="8" t="s">
        <v>185</v>
      </c>
      <c r="D35" s="8" t="s">
        <v>186</v>
      </c>
      <c r="E35" s="8" t="s">
        <v>187</v>
      </c>
      <c r="F35" s="8" t="s">
        <v>187</v>
      </c>
      <c r="G35" s="13">
        <v>500000</v>
      </c>
      <c r="H35" s="14" t="s">
        <v>187</v>
      </c>
      <c r="I35" s="17"/>
      <c r="J35" s="13"/>
      <c r="K35" s="13"/>
      <c r="L35" s="13"/>
      <c r="M35" s="8" t="s">
        <v>188</v>
      </c>
      <c r="N35" s="20"/>
    </row>
    <row r="36" spans="1:14" ht="58.2" x14ac:dyDescent="0.3">
      <c r="A36" s="21" t="s">
        <v>189</v>
      </c>
      <c r="B36" s="14" t="s">
        <v>62</v>
      </c>
      <c r="C36" s="8" t="s">
        <v>190</v>
      </c>
      <c r="D36" s="8" t="s">
        <v>152</v>
      </c>
      <c r="E36" s="8" t="s">
        <v>191</v>
      </c>
      <c r="F36" s="8" t="s">
        <v>191</v>
      </c>
      <c r="G36" s="13">
        <v>583</v>
      </c>
      <c r="H36" s="14" t="s">
        <v>351</v>
      </c>
      <c r="I36" s="17"/>
      <c r="J36" s="13"/>
      <c r="K36" s="13"/>
      <c r="L36" s="13"/>
      <c r="M36" s="8" t="s">
        <v>192</v>
      </c>
      <c r="N36" s="20">
        <v>583</v>
      </c>
    </row>
    <row r="37" spans="1:14" ht="58.2" x14ac:dyDescent="0.3">
      <c r="A37" s="21" t="s">
        <v>193</v>
      </c>
      <c r="B37" s="14" t="s">
        <v>62</v>
      </c>
      <c r="C37" s="8" t="s">
        <v>228</v>
      </c>
      <c r="D37" s="8" t="s">
        <v>152</v>
      </c>
      <c r="E37" s="8" t="s">
        <v>194</v>
      </c>
      <c r="F37" s="8" t="s">
        <v>194</v>
      </c>
      <c r="G37" s="13">
        <v>7150</v>
      </c>
      <c r="H37" s="14" t="s">
        <v>353</v>
      </c>
      <c r="I37" s="17"/>
      <c r="J37" s="13"/>
      <c r="K37" s="13"/>
      <c r="L37" s="13"/>
      <c r="M37" s="8" t="s">
        <v>195</v>
      </c>
      <c r="N37" s="20">
        <v>0</v>
      </c>
    </row>
    <row r="38" spans="1:14" ht="103.8" x14ac:dyDescent="0.3">
      <c r="A38" s="21" t="s">
        <v>196</v>
      </c>
      <c r="B38" s="14" t="s">
        <v>10</v>
      </c>
      <c r="C38" s="8" t="s">
        <v>197</v>
      </c>
      <c r="D38" s="8" t="s">
        <v>198</v>
      </c>
      <c r="E38" s="8" t="s">
        <v>199</v>
      </c>
      <c r="F38" s="8" t="s">
        <v>199</v>
      </c>
      <c r="G38" s="13">
        <v>16150</v>
      </c>
      <c r="H38" s="14" t="s">
        <v>354</v>
      </c>
      <c r="I38" s="17"/>
      <c r="J38" s="13"/>
      <c r="K38" s="13"/>
      <c r="L38" s="13"/>
      <c r="M38" s="8" t="s">
        <v>200</v>
      </c>
      <c r="N38" s="20">
        <v>16150</v>
      </c>
    </row>
    <row r="39" spans="1:14" ht="35.4" x14ac:dyDescent="0.3">
      <c r="A39" s="21" t="s">
        <v>202</v>
      </c>
      <c r="B39" s="14" t="s">
        <v>10</v>
      </c>
      <c r="C39" s="8" t="s">
        <v>203</v>
      </c>
      <c r="D39" s="8" t="s">
        <v>201</v>
      </c>
      <c r="E39" s="8" t="s">
        <v>204</v>
      </c>
      <c r="F39" s="8" t="s">
        <v>204</v>
      </c>
      <c r="G39" s="13">
        <v>39900</v>
      </c>
      <c r="H39" s="14" t="s">
        <v>355</v>
      </c>
      <c r="I39" s="17"/>
      <c r="J39" s="13"/>
      <c r="K39" s="13"/>
      <c r="L39" s="13"/>
      <c r="M39" s="8" t="s">
        <v>205</v>
      </c>
      <c r="N39" s="20">
        <v>23037.62</v>
      </c>
    </row>
    <row r="40" spans="1:14" ht="58.2" x14ac:dyDescent="0.3">
      <c r="A40" s="21" t="s">
        <v>206</v>
      </c>
      <c r="B40" s="14" t="s">
        <v>62</v>
      </c>
      <c r="C40" s="8" t="s">
        <v>229</v>
      </c>
      <c r="D40" s="8" t="s">
        <v>152</v>
      </c>
      <c r="E40" s="8" t="s">
        <v>207</v>
      </c>
      <c r="F40" s="8" t="s">
        <v>207</v>
      </c>
      <c r="G40" s="13">
        <v>3865.37</v>
      </c>
      <c r="H40" s="14" t="s">
        <v>356</v>
      </c>
      <c r="I40" s="17"/>
      <c r="J40" s="13"/>
      <c r="K40" s="13"/>
      <c r="L40" s="13"/>
      <c r="M40" s="8" t="s">
        <v>208</v>
      </c>
      <c r="N40" s="20"/>
    </row>
    <row r="41" spans="1:14" ht="35.4" x14ac:dyDescent="0.3">
      <c r="A41" s="21" t="s">
        <v>209</v>
      </c>
      <c r="B41" s="14" t="s">
        <v>10</v>
      </c>
      <c r="C41" s="8" t="s">
        <v>210</v>
      </c>
      <c r="D41" s="8" t="s">
        <v>152</v>
      </c>
      <c r="E41" s="8" t="s">
        <v>211</v>
      </c>
      <c r="F41" s="8" t="s">
        <v>211</v>
      </c>
      <c r="G41" s="13">
        <v>4470.45</v>
      </c>
      <c r="H41" s="14" t="s">
        <v>357</v>
      </c>
      <c r="I41" s="17"/>
      <c r="J41" s="13"/>
      <c r="K41" s="13"/>
      <c r="L41" s="13"/>
      <c r="M41" s="8" t="s">
        <v>212</v>
      </c>
      <c r="N41" s="20">
        <v>4470.45</v>
      </c>
    </row>
    <row r="42" spans="1:14" ht="58.2" x14ac:dyDescent="0.3">
      <c r="A42" s="21" t="s">
        <v>213</v>
      </c>
      <c r="B42" s="14" t="s">
        <v>62</v>
      </c>
      <c r="C42" s="8" t="s">
        <v>214</v>
      </c>
      <c r="D42" s="8" t="s">
        <v>152</v>
      </c>
      <c r="E42" s="8" t="s">
        <v>215</v>
      </c>
      <c r="F42" s="8" t="s">
        <v>215</v>
      </c>
      <c r="G42" s="13">
        <v>36484.559999999998</v>
      </c>
      <c r="H42" s="14" t="s">
        <v>358</v>
      </c>
      <c r="I42" s="17"/>
      <c r="J42" s="13"/>
      <c r="K42" s="13"/>
      <c r="L42" s="13"/>
      <c r="M42" s="8" t="s">
        <v>216</v>
      </c>
      <c r="N42" s="20">
        <v>23964.59</v>
      </c>
    </row>
    <row r="43" spans="1:14" ht="35.4" x14ac:dyDescent="0.3">
      <c r="A43" s="21" t="s">
        <v>217</v>
      </c>
      <c r="B43" s="14" t="s">
        <v>10</v>
      </c>
      <c r="C43" s="8" t="s">
        <v>218</v>
      </c>
      <c r="D43" s="8" t="s">
        <v>152</v>
      </c>
      <c r="E43" s="8" t="s">
        <v>219</v>
      </c>
      <c r="F43" s="8" t="s">
        <v>219</v>
      </c>
      <c r="G43" s="13">
        <v>15741</v>
      </c>
      <c r="H43" s="14" t="s">
        <v>359</v>
      </c>
      <c r="I43" s="17"/>
      <c r="J43" s="13"/>
      <c r="K43" s="13"/>
      <c r="L43" s="13"/>
      <c r="M43" s="8" t="s">
        <v>220</v>
      </c>
      <c r="N43" s="20">
        <v>15426.17</v>
      </c>
    </row>
    <row r="44" spans="1:14" ht="46.8" x14ac:dyDescent="0.3">
      <c r="A44" s="21" t="s">
        <v>221</v>
      </c>
      <c r="B44" s="14" t="s">
        <v>10</v>
      </c>
      <c r="C44" s="8" t="s">
        <v>222</v>
      </c>
      <c r="D44" s="8" t="s">
        <v>223</v>
      </c>
      <c r="E44" s="8" t="s">
        <v>224</v>
      </c>
      <c r="F44" s="8" t="s">
        <v>224</v>
      </c>
      <c r="G44" s="13">
        <v>85000</v>
      </c>
      <c r="H44" s="14" t="s">
        <v>226</v>
      </c>
      <c r="I44" s="17"/>
      <c r="J44" s="13"/>
      <c r="K44" s="13"/>
      <c r="L44" s="13"/>
      <c r="M44" s="8" t="s">
        <v>225</v>
      </c>
      <c r="N44" s="20">
        <v>0</v>
      </c>
    </row>
    <row r="45" spans="1:14" ht="46.8" x14ac:dyDescent="0.3">
      <c r="A45" s="21" t="s">
        <v>231</v>
      </c>
      <c r="B45" s="14" t="s">
        <v>10</v>
      </c>
      <c r="C45" s="8" t="s">
        <v>232</v>
      </c>
      <c r="D45" s="8" t="s">
        <v>234</v>
      </c>
      <c r="E45" s="8" t="s">
        <v>233</v>
      </c>
      <c r="F45" s="8" t="s">
        <v>233</v>
      </c>
      <c r="G45" s="13">
        <f>18916.1+47583.9</f>
        <v>66500</v>
      </c>
      <c r="H45" s="14" t="s">
        <v>235</v>
      </c>
      <c r="I45" s="17"/>
      <c r="J45" s="13"/>
      <c r="K45" s="13"/>
      <c r="L45" s="13"/>
      <c r="M45" s="8" t="s">
        <v>336</v>
      </c>
      <c r="N45" s="20">
        <v>61770.98</v>
      </c>
    </row>
    <row r="46" spans="1:14" ht="149.4" x14ac:dyDescent="0.3">
      <c r="A46" s="21" t="s">
        <v>236</v>
      </c>
      <c r="B46" s="14" t="s">
        <v>10</v>
      </c>
      <c r="C46" s="8" t="s">
        <v>237</v>
      </c>
      <c r="D46" s="8" t="s">
        <v>238</v>
      </c>
      <c r="E46" s="8" t="s">
        <v>239</v>
      </c>
      <c r="F46" s="8" t="s">
        <v>239</v>
      </c>
      <c r="G46" s="13">
        <v>149000</v>
      </c>
      <c r="H46" s="14" t="s">
        <v>241</v>
      </c>
      <c r="I46" s="17"/>
      <c r="J46" s="13"/>
      <c r="K46" s="13"/>
      <c r="L46" s="13"/>
      <c r="M46" s="8" t="s">
        <v>240</v>
      </c>
      <c r="N46" s="20">
        <v>0</v>
      </c>
    </row>
    <row r="47" spans="1:14" ht="149.4" x14ac:dyDescent="0.3">
      <c r="A47" s="21" t="s">
        <v>242</v>
      </c>
      <c r="B47" s="14" t="s">
        <v>62</v>
      </c>
      <c r="C47" s="8" t="s">
        <v>243</v>
      </c>
      <c r="D47" s="8" t="s">
        <v>238</v>
      </c>
      <c r="E47" s="8" t="s">
        <v>244</v>
      </c>
      <c r="F47" s="8" t="s">
        <v>244</v>
      </c>
      <c r="G47" s="13">
        <v>87500</v>
      </c>
      <c r="H47" s="14" t="s">
        <v>246</v>
      </c>
      <c r="I47" s="17"/>
      <c r="J47" s="13"/>
      <c r="K47" s="13"/>
      <c r="L47" s="13"/>
      <c r="M47" s="8" t="s">
        <v>245</v>
      </c>
      <c r="N47" s="20">
        <v>896.4</v>
      </c>
    </row>
    <row r="48" spans="1:14" ht="35.4" x14ac:dyDescent="0.3">
      <c r="A48" s="21" t="s">
        <v>247</v>
      </c>
      <c r="B48" s="14" t="s">
        <v>10</v>
      </c>
      <c r="C48" s="8" t="s">
        <v>250</v>
      </c>
      <c r="D48" s="8" t="s">
        <v>248</v>
      </c>
      <c r="E48" s="8" t="s">
        <v>249</v>
      </c>
      <c r="F48" s="8" t="s">
        <v>249</v>
      </c>
      <c r="G48" s="13">
        <v>61380</v>
      </c>
      <c r="H48" s="14" t="s">
        <v>360</v>
      </c>
      <c r="I48" s="17"/>
      <c r="J48" s="13"/>
      <c r="K48" s="13"/>
      <c r="L48" s="13"/>
      <c r="M48" s="8" t="s">
        <v>251</v>
      </c>
      <c r="N48" s="20">
        <v>0</v>
      </c>
    </row>
    <row r="49" spans="1:14" ht="35.4" x14ac:dyDescent="0.3">
      <c r="A49" s="21" t="s">
        <v>253</v>
      </c>
      <c r="B49" s="14" t="s">
        <v>10</v>
      </c>
      <c r="C49" s="8" t="s">
        <v>254</v>
      </c>
      <c r="D49" s="8" t="s">
        <v>201</v>
      </c>
      <c r="E49" s="8" t="s">
        <v>255</v>
      </c>
      <c r="F49" s="8" t="s">
        <v>255</v>
      </c>
      <c r="G49" s="13">
        <v>4520</v>
      </c>
      <c r="H49" s="14" t="s">
        <v>361</v>
      </c>
      <c r="I49" s="17"/>
      <c r="J49" s="13"/>
      <c r="K49" s="13"/>
      <c r="L49" s="13"/>
      <c r="M49" s="8" t="s">
        <v>252</v>
      </c>
      <c r="N49" s="20">
        <v>0</v>
      </c>
    </row>
    <row r="50" spans="1:14" ht="46.8" x14ac:dyDescent="0.3">
      <c r="A50" s="21" t="s">
        <v>256</v>
      </c>
      <c r="B50" s="14" t="s">
        <v>10</v>
      </c>
      <c r="C50" s="8" t="s">
        <v>257</v>
      </c>
      <c r="D50" s="8" t="s">
        <v>201</v>
      </c>
      <c r="E50" s="8" t="s">
        <v>258</v>
      </c>
      <c r="F50" s="8" t="s">
        <v>258</v>
      </c>
      <c r="G50" s="13">
        <v>140850</v>
      </c>
      <c r="H50" s="14" t="s">
        <v>362</v>
      </c>
      <c r="I50" s="17"/>
      <c r="J50" s="13"/>
      <c r="K50" s="13"/>
      <c r="L50" s="13"/>
      <c r="M50" s="8" t="s">
        <v>259</v>
      </c>
      <c r="N50" s="20">
        <v>0</v>
      </c>
    </row>
    <row r="51" spans="1:14" ht="46.8" x14ac:dyDescent="0.3">
      <c r="A51" s="21" t="s">
        <v>260</v>
      </c>
      <c r="B51" s="14" t="s">
        <v>10</v>
      </c>
      <c r="C51" s="8" t="s">
        <v>261</v>
      </c>
      <c r="D51" s="8" t="s">
        <v>201</v>
      </c>
      <c r="E51" s="8" t="s">
        <v>262</v>
      </c>
      <c r="F51" s="8" t="s">
        <v>262</v>
      </c>
      <c r="G51" s="13">
        <v>121565.37</v>
      </c>
      <c r="H51" s="14" t="s">
        <v>264</v>
      </c>
      <c r="I51" s="17"/>
      <c r="J51" s="13"/>
      <c r="K51" s="13"/>
      <c r="L51" s="13"/>
      <c r="M51" s="8" t="s">
        <v>263</v>
      </c>
      <c r="N51" s="20">
        <v>0</v>
      </c>
    </row>
    <row r="52" spans="1:14" ht="35.4" x14ac:dyDescent="0.3">
      <c r="A52" s="21" t="s">
        <v>265</v>
      </c>
      <c r="B52" s="14" t="s">
        <v>10</v>
      </c>
      <c r="C52" s="8" t="s">
        <v>266</v>
      </c>
      <c r="D52" s="8" t="s">
        <v>152</v>
      </c>
      <c r="E52" s="8" t="s">
        <v>267</v>
      </c>
      <c r="F52" s="8" t="s">
        <v>267</v>
      </c>
      <c r="G52" s="13">
        <v>3254.73</v>
      </c>
      <c r="H52" s="14" t="s">
        <v>363</v>
      </c>
      <c r="I52" s="17"/>
      <c r="J52" s="13"/>
      <c r="K52" s="13"/>
      <c r="L52" s="13"/>
      <c r="M52" s="8" t="s">
        <v>268</v>
      </c>
      <c r="N52" s="20">
        <v>3254.73</v>
      </c>
    </row>
    <row r="53" spans="1:14" ht="103.8" x14ac:dyDescent="0.3">
      <c r="A53" s="21" t="s">
        <v>269</v>
      </c>
      <c r="B53" s="14" t="s">
        <v>10</v>
      </c>
      <c r="C53" s="8" t="s">
        <v>271</v>
      </c>
      <c r="D53" s="8" t="s">
        <v>270</v>
      </c>
      <c r="E53" s="8" t="s">
        <v>272</v>
      </c>
      <c r="F53" s="8" t="s">
        <v>272</v>
      </c>
      <c r="G53" s="13">
        <v>39900</v>
      </c>
      <c r="H53" s="14" t="s">
        <v>365</v>
      </c>
      <c r="I53" s="17"/>
      <c r="J53" s="13"/>
      <c r="K53" s="13"/>
      <c r="L53" s="13"/>
      <c r="M53" s="8" t="s">
        <v>273</v>
      </c>
      <c r="N53" s="20">
        <v>24480.87</v>
      </c>
    </row>
    <row r="54" spans="1:14" ht="35.4" x14ac:dyDescent="0.3">
      <c r="A54" s="21" t="s">
        <v>274</v>
      </c>
      <c r="B54" s="14" t="s">
        <v>10</v>
      </c>
      <c r="C54" s="8" t="s">
        <v>275</v>
      </c>
      <c r="D54" s="8" t="s">
        <v>152</v>
      </c>
      <c r="E54" s="8" t="s">
        <v>276</v>
      </c>
      <c r="F54" s="8" t="s">
        <v>276</v>
      </c>
      <c r="G54" s="13">
        <v>15878.26</v>
      </c>
      <c r="H54" s="14" t="s">
        <v>364</v>
      </c>
      <c r="I54" s="17"/>
      <c r="J54" s="13"/>
      <c r="K54" s="13"/>
      <c r="L54" s="13"/>
      <c r="M54" s="8" t="s">
        <v>277</v>
      </c>
      <c r="N54" s="20">
        <v>15878.26</v>
      </c>
    </row>
    <row r="55" spans="1:14" ht="58.2" x14ac:dyDescent="0.3">
      <c r="A55" s="21" t="s">
        <v>278</v>
      </c>
      <c r="B55" s="14" t="s">
        <v>10</v>
      </c>
      <c r="C55" s="8" t="s">
        <v>280</v>
      </c>
      <c r="D55" s="8" t="s">
        <v>279</v>
      </c>
      <c r="E55" s="8" t="s">
        <v>281</v>
      </c>
      <c r="F55" s="8" t="s">
        <v>281</v>
      </c>
      <c r="G55" s="13">
        <v>4107.28</v>
      </c>
      <c r="H55" s="14" t="s">
        <v>366</v>
      </c>
      <c r="I55" s="17"/>
      <c r="J55" s="13"/>
      <c r="K55" s="13"/>
      <c r="L55" s="13"/>
      <c r="M55" s="8" t="s">
        <v>282</v>
      </c>
      <c r="N55" s="20">
        <v>4107.28</v>
      </c>
    </row>
    <row r="56" spans="1:14" ht="35.4" x14ac:dyDescent="0.3">
      <c r="A56" s="21" t="s">
        <v>283</v>
      </c>
      <c r="B56" s="14" t="s">
        <v>10</v>
      </c>
      <c r="C56" s="8" t="s">
        <v>284</v>
      </c>
      <c r="D56" s="8" t="s">
        <v>201</v>
      </c>
      <c r="E56" s="8" t="s">
        <v>286</v>
      </c>
      <c r="F56" s="8" t="s">
        <v>286</v>
      </c>
      <c r="G56" s="13">
        <v>14940</v>
      </c>
      <c r="H56" s="14" t="s">
        <v>367</v>
      </c>
      <c r="I56" s="17"/>
      <c r="J56" s="13"/>
      <c r="K56" s="13"/>
      <c r="L56" s="13"/>
      <c r="M56" s="8" t="s">
        <v>285</v>
      </c>
      <c r="N56" s="20">
        <v>0</v>
      </c>
    </row>
    <row r="57" spans="1:14" ht="46.8" x14ac:dyDescent="0.3">
      <c r="A57" s="21" t="s">
        <v>287</v>
      </c>
      <c r="B57" s="14" t="s">
        <v>10</v>
      </c>
      <c r="C57" s="8" t="s">
        <v>288</v>
      </c>
      <c r="D57" s="8" t="s">
        <v>201</v>
      </c>
      <c r="E57" s="8" t="s">
        <v>289</v>
      </c>
      <c r="F57" s="8" t="s">
        <v>289</v>
      </c>
      <c r="G57" s="13">
        <v>1600</v>
      </c>
      <c r="H57" s="14" t="s">
        <v>368</v>
      </c>
      <c r="I57" s="17"/>
      <c r="J57" s="13"/>
      <c r="K57" s="13"/>
      <c r="L57" s="13"/>
      <c r="M57" s="8" t="s">
        <v>290</v>
      </c>
      <c r="N57" s="20">
        <v>1600</v>
      </c>
    </row>
    <row r="58" spans="1:14" ht="58.2" x14ac:dyDescent="0.3">
      <c r="A58" s="21" t="s">
        <v>291</v>
      </c>
      <c r="B58" s="14" t="s">
        <v>62</v>
      </c>
      <c r="C58" s="8" t="s">
        <v>292</v>
      </c>
      <c r="D58" s="8" t="s">
        <v>201</v>
      </c>
      <c r="E58" s="8" t="s">
        <v>293</v>
      </c>
      <c r="F58" s="8" t="s">
        <v>293</v>
      </c>
      <c r="G58" s="13">
        <v>15300</v>
      </c>
      <c r="H58" s="14" t="s">
        <v>369</v>
      </c>
      <c r="I58" s="17"/>
      <c r="J58" s="13"/>
      <c r="K58" s="13"/>
      <c r="L58" s="13"/>
      <c r="M58" s="8" t="s">
        <v>302</v>
      </c>
      <c r="N58" s="20">
        <v>0</v>
      </c>
    </row>
    <row r="59" spans="1:14" ht="35.4" x14ac:dyDescent="0.3">
      <c r="A59" s="21" t="s">
        <v>294</v>
      </c>
      <c r="B59" s="14" t="s">
        <v>10</v>
      </c>
      <c r="C59" s="8" t="s">
        <v>295</v>
      </c>
      <c r="D59" s="8" t="s">
        <v>201</v>
      </c>
      <c r="E59" s="8" t="s">
        <v>297</v>
      </c>
      <c r="F59" s="8" t="s">
        <v>297</v>
      </c>
      <c r="G59" s="13">
        <v>4973.28</v>
      </c>
      <c r="H59" s="14" t="s">
        <v>370</v>
      </c>
      <c r="I59" s="17"/>
      <c r="J59" s="13"/>
      <c r="K59" s="13"/>
      <c r="L59" s="13"/>
      <c r="M59" s="8" t="s">
        <v>296</v>
      </c>
      <c r="N59" s="20">
        <v>0</v>
      </c>
    </row>
    <row r="60" spans="1:14" ht="58.2" x14ac:dyDescent="0.3">
      <c r="A60" s="21" t="s">
        <v>298</v>
      </c>
      <c r="B60" s="14" t="s">
        <v>62</v>
      </c>
      <c r="C60" s="8" t="s">
        <v>299</v>
      </c>
      <c r="D60" s="8" t="s">
        <v>152</v>
      </c>
      <c r="E60" s="8" t="s">
        <v>300</v>
      </c>
      <c r="F60" s="8" t="s">
        <v>300</v>
      </c>
      <c r="G60" s="13">
        <v>4420</v>
      </c>
      <c r="H60" s="14" t="s">
        <v>371</v>
      </c>
      <c r="I60" s="17"/>
      <c r="J60" s="13"/>
      <c r="K60" s="13"/>
      <c r="L60" s="13"/>
      <c r="M60" s="8" t="s">
        <v>301</v>
      </c>
      <c r="N60" s="20">
        <v>4420</v>
      </c>
    </row>
    <row r="61" spans="1:14" ht="35.4" x14ac:dyDescent="0.3">
      <c r="A61" s="21" t="s">
        <v>303</v>
      </c>
      <c r="B61" s="14" t="s">
        <v>10</v>
      </c>
      <c r="C61" s="8" t="s">
        <v>304</v>
      </c>
      <c r="D61" s="8" t="s">
        <v>201</v>
      </c>
      <c r="E61" s="8" t="s">
        <v>305</v>
      </c>
      <c r="F61" s="8" t="s">
        <v>305</v>
      </c>
      <c r="G61" s="13">
        <v>18656.240000000002</v>
      </c>
      <c r="H61" s="14" t="s">
        <v>372</v>
      </c>
      <c r="I61" s="17"/>
      <c r="J61" s="13"/>
      <c r="K61" s="13"/>
      <c r="L61" s="13"/>
      <c r="M61" s="8" t="s">
        <v>306</v>
      </c>
      <c r="N61" s="20">
        <v>0</v>
      </c>
    </row>
    <row r="62" spans="1:14" ht="35.4" x14ac:dyDescent="0.3">
      <c r="A62" s="21" t="s">
        <v>307</v>
      </c>
      <c r="B62" s="14" t="s">
        <v>10</v>
      </c>
      <c r="C62" s="8" t="s">
        <v>308</v>
      </c>
      <c r="D62" s="8" t="s">
        <v>152</v>
      </c>
      <c r="E62" s="8" t="s">
        <v>309</v>
      </c>
      <c r="F62" s="8" t="s">
        <v>309</v>
      </c>
      <c r="G62" s="13">
        <v>3535.23</v>
      </c>
      <c r="H62" s="14" t="s">
        <v>373</v>
      </c>
      <c r="I62" s="17"/>
      <c r="J62" s="13"/>
      <c r="K62" s="13"/>
      <c r="L62" s="13"/>
      <c r="M62" s="8" t="s">
        <v>310</v>
      </c>
      <c r="N62" s="20">
        <v>3535.23</v>
      </c>
    </row>
    <row r="63" spans="1:14" ht="58.2" x14ac:dyDescent="0.3">
      <c r="A63" s="21" t="s">
        <v>311</v>
      </c>
      <c r="B63" s="14" t="s">
        <v>62</v>
      </c>
      <c r="C63" s="8" t="s">
        <v>312</v>
      </c>
      <c r="D63" s="8" t="s">
        <v>152</v>
      </c>
      <c r="E63" s="8" t="s">
        <v>313</v>
      </c>
      <c r="F63" s="8" t="s">
        <v>313</v>
      </c>
      <c r="G63" s="13">
        <v>2873.87</v>
      </c>
      <c r="H63" s="14" t="s">
        <v>380</v>
      </c>
      <c r="I63" s="17"/>
      <c r="J63" s="13"/>
      <c r="K63" s="13"/>
      <c r="L63" s="13"/>
      <c r="M63" s="8" t="s">
        <v>314</v>
      </c>
      <c r="N63" s="20">
        <v>2873.87</v>
      </c>
    </row>
    <row r="64" spans="1:14" ht="58.2" x14ac:dyDescent="0.3">
      <c r="A64" s="21" t="s">
        <v>315</v>
      </c>
      <c r="B64" s="14" t="s">
        <v>62</v>
      </c>
      <c r="C64" s="8" t="s">
        <v>316</v>
      </c>
      <c r="D64" s="8" t="s">
        <v>152</v>
      </c>
      <c r="E64" s="8" t="s">
        <v>317</v>
      </c>
      <c r="F64" s="8" t="s">
        <v>317</v>
      </c>
      <c r="G64" s="13">
        <v>20000</v>
      </c>
      <c r="H64" s="14" t="s">
        <v>379</v>
      </c>
      <c r="I64" s="17"/>
      <c r="J64" s="13"/>
      <c r="K64" s="13"/>
      <c r="L64" s="13"/>
      <c r="M64" s="8" t="s">
        <v>318</v>
      </c>
      <c r="N64" s="20">
        <v>20000</v>
      </c>
    </row>
    <row r="65" spans="1:14" ht="58.2" x14ac:dyDescent="0.3">
      <c r="A65" s="21" t="s">
        <v>319</v>
      </c>
      <c r="B65" s="14" t="s">
        <v>62</v>
      </c>
      <c r="C65" s="8" t="s">
        <v>322</v>
      </c>
      <c r="D65" s="8" t="s">
        <v>152</v>
      </c>
      <c r="E65" s="8" t="s">
        <v>320</v>
      </c>
      <c r="F65" s="8" t="s">
        <v>320</v>
      </c>
      <c r="G65" s="13">
        <v>19025</v>
      </c>
      <c r="H65" s="14" t="s">
        <v>382</v>
      </c>
      <c r="I65" s="17"/>
      <c r="J65" s="13"/>
      <c r="K65" s="13"/>
      <c r="L65" s="13"/>
      <c r="M65" s="8" t="s">
        <v>321</v>
      </c>
      <c r="N65" s="20">
        <v>19025</v>
      </c>
    </row>
    <row r="66" spans="1:14" ht="58.2" x14ac:dyDescent="0.3">
      <c r="A66" s="21" t="s">
        <v>227</v>
      </c>
      <c r="B66" s="14" t="s">
        <v>62</v>
      </c>
      <c r="C66" s="8" t="s">
        <v>323</v>
      </c>
      <c r="D66" s="8" t="s">
        <v>152</v>
      </c>
      <c r="E66" s="8" t="s">
        <v>320</v>
      </c>
      <c r="F66" s="8" t="s">
        <v>320</v>
      </c>
      <c r="G66" s="13">
        <v>7896</v>
      </c>
      <c r="H66" s="14" t="s">
        <v>378</v>
      </c>
      <c r="I66" s="17"/>
      <c r="J66" s="13"/>
      <c r="K66" s="13"/>
      <c r="L66" s="13"/>
      <c r="M66" s="8" t="s">
        <v>230</v>
      </c>
      <c r="N66" s="20">
        <v>7896</v>
      </c>
    </row>
    <row r="67" spans="1:14" ht="35.4" x14ac:dyDescent="0.3">
      <c r="A67" s="21" t="s">
        <v>324</v>
      </c>
      <c r="B67" s="14" t="s">
        <v>10</v>
      </c>
      <c r="C67" s="8" t="s">
        <v>325</v>
      </c>
      <c r="D67" s="8" t="s">
        <v>201</v>
      </c>
      <c r="E67" s="8" t="s">
        <v>326</v>
      </c>
      <c r="F67" s="8" t="s">
        <v>326</v>
      </c>
      <c r="G67" s="13">
        <v>35000</v>
      </c>
      <c r="H67" s="14" t="s">
        <v>376</v>
      </c>
      <c r="I67" s="17"/>
      <c r="J67" s="13"/>
      <c r="K67" s="13"/>
      <c r="L67" s="13"/>
      <c r="M67" s="8" t="s">
        <v>327</v>
      </c>
      <c r="N67" s="20">
        <v>0</v>
      </c>
    </row>
    <row r="68" spans="1:14" ht="35.4" x14ac:dyDescent="0.3">
      <c r="A68" s="21" t="s">
        <v>328</v>
      </c>
      <c r="B68" s="14" t="s">
        <v>10</v>
      </c>
      <c r="C68" s="8" t="s">
        <v>329</v>
      </c>
      <c r="D68" s="8" t="s">
        <v>152</v>
      </c>
      <c r="E68" s="8" t="s">
        <v>330</v>
      </c>
      <c r="F68" s="8" t="s">
        <v>330</v>
      </c>
      <c r="G68" s="13">
        <v>1269.96</v>
      </c>
      <c r="H68" s="14" t="s">
        <v>377</v>
      </c>
      <c r="I68" s="17"/>
      <c r="J68" s="13"/>
      <c r="K68" s="13"/>
      <c r="L68" s="13"/>
      <c r="M68" s="8" t="s">
        <v>331</v>
      </c>
      <c r="N68" s="20">
        <v>1269.96</v>
      </c>
    </row>
    <row r="69" spans="1:14" ht="35.4" x14ac:dyDescent="0.3">
      <c r="A69" s="21" t="s">
        <v>332</v>
      </c>
      <c r="B69" s="14" t="s">
        <v>10</v>
      </c>
      <c r="C69" s="8" t="s">
        <v>333</v>
      </c>
      <c r="D69" s="8" t="s">
        <v>201</v>
      </c>
      <c r="E69" s="8" t="s">
        <v>334</v>
      </c>
      <c r="F69" s="8" t="s">
        <v>334</v>
      </c>
      <c r="G69" s="13">
        <v>35000</v>
      </c>
      <c r="H69" s="14" t="s">
        <v>376</v>
      </c>
      <c r="I69" s="17"/>
      <c r="J69" s="13"/>
      <c r="K69" s="13"/>
      <c r="L69" s="13"/>
      <c r="M69" s="8" t="s">
        <v>335</v>
      </c>
      <c r="N69" s="20">
        <v>0</v>
      </c>
    </row>
    <row r="70" spans="1:14" ht="100.5" customHeight="1" x14ac:dyDescent="0.3">
      <c r="A70" s="21" t="s">
        <v>337</v>
      </c>
      <c r="B70" s="14" t="s">
        <v>62</v>
      </c>
      <c r="C70" s="8" t="s">
        <v>339</v>
      </c>
      <c r="D70" s="8" t="s">
        <v>338</v>
      </c>
      <c r="E70" s="8" t="s">
        <v>340</v>
      </c>
      <c r="F70" s="8" t="s">
        <v>340</v>
      </c>
      <c r="G70" s="13">
        <v>140000</v>
      </c>
      <c r="H70" s="14" t="s">
        <v>375</v>
      </c>
      <c r="I70" s="17"/>
      <c r="J70" s="13"/>
      <c r="K70" s="13"/>
      <c r="L70" s="13"/>
      <c r="M70" s="8" t="s">
        <v>341</v>
      </c>
      <c r="N70" s="20">
        <v>94049.87</v>
      </c>
    </row>
    <row r="71" spans="1:14" ht="92.4" x14ac:dyDescent="0.3">
      <c r="A71" s="21">
        <v>7681622302</v>
      </c>
      <c r="B71" s="14" t="s">
        <v>62</v>
      </c>
      <c r="C71" s="8" t="s">
        <v>402</v>
      </c>
      <c r="D71" s="8" t="s">
        <v>390</v>
      </c>
      <c r="E71" s="8" t="s">
        <v>393</v>
      </c>
      <c r="F71" s="8" t="s">
        <v>391</v>
      </c>
      <c r="G71" s="13">
        <v>154739.47</v>
      </c>
      <c r="H71" s="14" t="s">
        <v>392</v>
      </c>
      <c r="I71" s="17"/>
      <c r="J71" s="13"/>
      <c r="K71" s="13"/>
      <c r="L71" s="13"/>
      <c r="M71" s="8" t="s">
        <v>397</v>
      </c>
      <c r="N71" s="20">
        <v>154739.47</v>
      </c>
    </row>
    <row r="72" spans="1:14" ht="69.599999999999994" x14ac:dyDescent="0.3">
      <c r="A72" s="21" t="s">
        <v>383</v>
      </c>
      <c r="B72" s="14" t="s">
        <v>62</v>
      </c>
      <c r="C72" s="8" t="s">
        <v>384</v>
      </c>
      <c r="D72" s="8" t="s">
        <v>385</v>
      </c>
      <c r="E72" s="8" t="s">
        <v>386</v>
      </c>
      <c r="F72" s="8" t="s">
        <v>387</v>
      </c>
      <c r="G72" s="13">
        <v>32368</v>
      </c>
      <c r="H72" s="14" t="s">
        <v>388</v>
      </c>
      <c r="I72" s="17"/>
      <c r="J72" s="13"/>
      <c r="K72" s="13"/>
      <c r="L72" s="13"/>
      <c r="M72" s="8" t="s">
        <v>389</v>
      </c>
      <c r="N72" s="20">
        <v>34240.25</v>
      </c>
    </row>
    <row r="73" spans="1:14" ht="115.8" thickBot="1" x14ac:dyDescent="0.35">
      <c r="A73" s="22" t="s">
        <v>395</v>
      </c>
      <c r="B73" s="23" t="s">
        <v>62</v>
      </c>
      <c r="C73" s="24" t="s">
        <v>394</v>
      </c>
      <c r="D73" s="24" t="s">
        <v>79</v>
      </c>
      <c r="E73" s="24" t="s">
        <v>80</v>
      </c>
      <c r="F73" s="24" t="s">
        <v>81</v>
      </c>
      <c r="G73" s="25">
        <v>550000</v>
      </c>
      <c r="H73" s="23" t="s">
        <v>396</v>
      </c>
      <c r="I73" s="26">
        <v>277772.23</v>
      </c>
      <c r="J73" s="25"/>
      <c r="K73" s="25"/>
      <c r="L73" s="25"/>
      <c r="M73" s="24" t="s">
        <v>83</v>
      </c>
      <c r="N73" s="27">
        <v>504632.64</v>
      </c>
    </row>
  </sheetData>
  <mergeCells count="1">
    <mergeCell ref="I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Maccor</dc:creator>
  <cp:lastModifiedBy>Admin</cp:lastModifiedBy>
  <dcterms:created xsi:type="dcterms:W3CDTF">2024-01-17T08:46:56Z</dcterms:created>
  <dcterms:modified xsi:type="dcterms:W3CDTF">2024-02-01T16:04:07Z</dcterms:modified>
</cp:coreProperties>
</file>