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L31" i="1"/>
  <c r="L7" i="1" l="1"/>
  <c r="L30" i="1"/>
  <c r="L25" i="1"/>
  <c r="L23" i="1"/>
  <c r="L19" i="1"/>
  <c r="I16" i="1"/>
  <c r="L14" i="1"/>
  <c r="L13" i="1"/>
  <c r="I21" i="1"/>
  <c r="I10" i="1"/>
  <c r="L6" i="1"/>
  <c r="I11" i="1"/>
  <c r="L4" i="1"/>
</calcChain>
</file>

<file path=xl/sharedStrings.xml><?xml version="1.0" encoding="utf-8"?>
<sst xmlns="http://schemas.openxmlformats.org/spreadsheetml/2006/main" count="3163" uniqueCount="1247">
  <si>
    <t>CIG</t>
  </si>
  <si>
    <t>importo posto a base d'asta</t>
  </si>
  <si>
    <t>di cui opzioni contrattuali</t>
  </si>
  <si>
    <t xml:space="preserve">CF struttura proponente </t>
  </si>
  <si>
    <t xml:space="preserve">denominazione struttura proponente </t>
  </si>
  <si>
    <t>oggetto del bando (oggetto del lotto identificato dal CIG)</t>
  </si>
  <si>
    <t xml:space="preserve">CF aggiudicatario </t>
  </si>
  <si>
    <t xml:space="preserve">ragione sociale/denominazione Aggiudicatario </t>
  </si>
  <si>
    <t>Importo di AGGIUDICAZIONE (al lordo oneri di sicurezza e al netto iva)</t>
  </si>
  <si>
    <t>data inizio contratto</t>
  </si>
  <si>
    <t>data fine contratto</t>
  </si>
  <si>
    <t>A0326504B1</t>
  </si>
  <si>
    <t>01772890933</t>
  </si>
  <si>
    <t>ASFO Friuli Occidentale</t>
  </si>
  <si>
    <t>Servizio di assistenza e altri servizi ausiliari presso le Residenze sanitarie assistenziali di Sacile e Roveredo in Piano</t>
  </si>
  <si>
    <t>KCS CAREGIVER COOPERATIVA SOCIALE</t>
  </si>
  <si>
    <t>A0505C2B49</t>
  </si>
  <si>
    <t>15SER011 Servizio di cattura animali e servizi correlati (lotto3)</t>
  </si>
  <si>
    <t>CANILE DI VILLOTTA SRL</t>
  </si>
  <si>
    <t>1726990938</t>
  </si>
  <si>
    <t>A006CFAEF7</t>
  </si>
  <si>
    <t>serv. di cattura di animali e servizi collegati (cinovigile e ambulanza veterinaria) lotto 5 15SER011.1</t>
  </si>
  <si>
    <t>91086140935</t>
  </si>
  <si>
    <t>Associazione di volontariato Mi Fido di te</t>
  </si>
  <si>
    <t>A04B275D56</t>
  </si>
  <si>
    <t>16SER009 SERVIZIO DI FACCHINAGGIO (lotto5)</t>
  </si>
  <si>
    <t>'00310180351-01806030308-01500940935-00437790934</t>
  </si>
  <si>
    <t>ATI COOPSERVICE S.COOP. P.A. (mandataria), CONSORZIO C.O.S.M. CONSORZIO OEPRATIVO SALUTE MENTAEL SOCIETA' COOP. SOCIALE (MANDANTE DITTE ESECUTRICI: COOPERRATIVA SOCIALE KARPOS SOC.COOP.ONLUS, COOP NONCELLO SOC.COOP.SOCIALE IMPRESA SOCIALE ONLUS)</t>
  </si>
  <si>
    <t>Z2E394FD5D</t>
  </si>
  <si>
    <t>03524050238-11017670156- 02422300968</t>
  </si>
  <si>
    <t>ATI: FRESENIUS KABI ITALIA SRL-FARMACIA DOTT.METALLA SNC-VIVISOL SRL</t>
  </si>
  <si>
    <t>ID16SER013: GESTIONE SERVIZI MORTUARI PER GLI ENTI DEL S.S.R. F.V.G. (LOTTO 5)</t>
  </si>
  <si>
    <t>'09680290013</t>
  </si>
  <si>
    <t>COOPERATIVA SOCIALE BARBARA B</t>
  </si>
  <si>
    <t>A02AE3AB95</t>
  </si>
  <si>
    <t>10SER501.1 SERVIZI DI OSSIGENOTERAPIA E VENTILOTERAPIA DOMICILIARE (lotto1)</t>
  </si>
  <si>
    <t>05903120631-02006400960</t>
  </si>
  <si>
    <t>ATI: VIVISOL SRL-SAPIO LIFE SRL</t>
  </si>
  <si>
    <t>A011D4389A</t>
  </si>
  <si>
    <t>SERV.RISTORAZIONE (PASTI VEICOLATI E GENERI EXTRA) ex ID10SER411</t>
  </si>
  <si>
    <t>00311310379</t>
  </si>
  <si>
    <t>CAMST SOCI. COOP.AR.L.</t>
  </si>
  <si>
    <t>9921139EE3</t>
  </si>
  <si>
    <t>SERVZIIO DI RISTORAZIONE DEGENTI E PAZIENTI PER PO PORDENONE E PASTI VEICOLATI PER PO SACILE</t>
  </si>
  <si>
    <t>00124140211</t>
  </si>
  <si>
    <t>Dussman Service spa</t>
  </si>
  <si>
    <t>00587650938</t>
  </si>
  <si>
    <t>9910044b02</t>
  </si>
  <si>
    <t>SERV.TRASPORTO CAMPIONI BIOLOGICI ID10SER460 LOTTO6</t>
  </si>
  <si>
    <t>00437790935</t>
  </si>
  <si>
    <t>COOP NONCELLO - SOC. COOPERATIVA SOCIALE - IMPRESA SOCIALE - ONLUS</t>
  </si>
  <si>
    <t>DUE EFFE COOPERATIVA SOCIALE ONLUS</t>
  </si>
  <si>
    <t>A021D56A4C</t>
  </si>
  <si>
    <t>SERVIZIO DI TRASPORTO SECONDARIO CON AMBULANZA AREA VASTA PN (ID11SER007)</t>
  </si>
  <si>
    <t>02900190303</t>
  </si>
  <si>
    <t>9938957ec4</t>
  </si>
  <si>
    <t>Servizio di trasporto primario e secondario con ambulanza per area vasta PN serv complementari + ex 11SER007 lotto2</t>
  </si>
  <si>
    <t>03461770277</t>
  </si>
  <si>
    <t>Arkesis Coop soc. ONLUS</t>
  </si>
  <si>
    <t>A0505D9E43</t>
  </si>
  <si>
    <t>11SER056 SERVIZIO TRASPORTO DEGENTI E ALTRI TRASPORTI INTERNI - barellaggio</t>
  </si>
  <si>
    <t>REKEEP S.P.A. - SOCIETA' A SOCIO UNICO</t>
  </si>
  <si>
    <t>Z353C3D858</t>
  </si>
  <si>
    <t xml:space="preserve">SERV.EVENTI FORMATIVI ID16SER003 </t>
  </si>
  <si>
    <t>01102380076</t>
  </si>
  <si>
    <t>ENJOY EVENTS SRL</t>
  </si>
  <si>
    <t>Z083D1AA7E</t>
  </si>
  <si>
    <t>00956330328</t>
  </si>
  <si>
    <t>02648400279</t>
  </si>
  <si>
    <t xml:space="preserve">Anthesys Coop Soc </t>
  </si>
  <si>
    <t>Z2D3D047BB</t>
  </si>
  <si>
    <t>Servizio di gattile contumaciale</t>
  </si>
  <si>
    <t>RTI Consilia CFO srl. Sources srl, Ergocenter Italia srl</t>
  </si>
  <si>
    <t>98599120C9</t>
  </si>
  <si>
    <t>CONVENZIONE PER L’AFFIDAMENTO DI UNA PROGETTUALITÀ DI INSERIMENTO SOCIALE/”FORMAZIONE PROFESSIONALE” DEGLI UTENTI DELLA DSS E DEL DSM CONNESSA ALL’ATTIVITÀ DI PREPARAZIONE PASTI SVOLTA PRESSO IL CENTRO LE FRATTE</t>
  </si>
  <si>
    <t>IL PICCOLO PRINCIPE SOC COOP SOC ONLUS</t>
  </si>
  <si>
    <t>8709092A11</t>
  </si>
  <si>
    <t>servizio di dosimetria per persone e ambienti</t>
  </si>
  <si>
    <t>06261440728</t>
  </si>
  <si>
    <t>LB Servizi per le Aziende</t>
  </si>
  <si>
    <t>Gruppo Servizi Associati spa</t>
  </si>
  <si>
    <t>891809981A</t>
  </si>
  <si>
    <t>01324010238</t>
  </si>
  <si>
    <t>Lachiver Alimenti srl</t>
  </si>
  <si>
    <t>891808086C</t>
  </si>
  <si>
    <t>04127270157</t>
  </si>
  <si>
    <t>Sol spa</t>
  </si>
  <si>
    <t>9070343bd2</t>
  </si>
  <si>
    <t>servizio di derattizzazione, disinfestazione e disinfezione/sanificazione</t>
  </si>
  <si>
    <t>03798400275</t>
  </si>
  <si>
    <t xml:space="preserve">Ecorat di Cattelan Fabio </t>
  </si>
  <si>
    <t>98745776B8</t>
  </si>
  <si>
    <t>9607761F2E</t>
  </si>
  <si>
    <t>02652721206</t>
  </si>
  <si>
    <t>Avv. Vittorio Miniero</t>
  </si>
  <si>
    <t>Servizio di primo soccorso e cura degli animali di affezione per mezzo di prestazioni specialistiche di medicina veterinaria per le esigenze del Dipartimento di Prevenzione</t>
  </si>
  <si>
    <t>03054350305</t>
  </si>
  <si>
    <t>Udine Vet srl.</t>
  </si>
  <si>
    <t>Z813D9D22B</t>
  </si>
  <si>
    <t>Servizio di sorveglianza dell'area di accesso situtata nei pressi del Pad. D del Presidio ospedaliero di Pordenone</t>
  </si>
  <si>
    <t>'01484180391</t>
  </si>
  <si>
    <t>A03DF1A2D7</t>
  </si>
  <si>
    <t>BUONI PASTO ELETTRONICI</t>
  </si>
  <si>
    <t>360 WELFARE SRL</t>
  </si>
  <si>
    <t>'02918310356</t>
  </si>
  <si>
    <t>B1D65DB9EF</t>
  </si>
  <si>
    <t>Fondazione Opera Sacra Famiglia</t>
  </si>
  <si>
    <t xml:space="preserve">8502277CED </t>
  </si>
  <si>
    <t>A00E27D840</t>
  </si>
  <si>
    <t>A03BF6BD6B</t>
  </si>
  <si>
    <r>
      <t>sede formativa per il “</t>
    </r>
    <r>
      <rPr>
        <sz val="10"/>
        <color theme="1"/>
        <rFont val="Gadugi"/>
        <family val="2"/>
      </rPr>
      <t>Seminario per medici di medicina generale. Fascicolo Sanitario Elettronico: il razionale FSE 2.0.. Il percorso diagnostico della patologia musco-scheletrica nelle cure primarie: focus su rachide lombosacrale, rachide cervicale, spalla, ginocchio” e per l’evento formativo riguardante il paziente scoagulato e la gestione dell’osteoporos</t>
    </r>
  </si>
  <si>
    <t xml:space="preserve">Servizio monitoraggio delle acque potabili, reflue e legionella nelle acque destinate al consumo umano </t>
  </si>
  <si>
    <t>Servizi di monitoraggio microbiologico ambientale Lotto 1</t>
  </si>
  <si>
    <t xml:space="preserve">Servizi relativi alla gestione integrata della salute e sicurezza nei luoghi di lavoro- Sorveglianza sanitaria ediz.4 Consip lotto 3 </t>
  </si>
  <si>
    <t>Servizio di prestazioni mediche di radiologia presso il PO di S. Vito al Tagliamento</t>
  </si>
  <si>
    <t>ID14SER025 Servizio di mobilità per persone con disabilità che frequentano i servizi semiresidenziali</t>
  </si>
  <si>
    <t>Cooperativa Sociale ACLI - Società cooperativa O.N.L.U.S.</t>
  </si>
  <si>
    <t>19ECO004 Fornitura acqua in contenitori</t>
  </si>
  <si>
    <t>Acqua Cup S.R.L.</t>
  </si>
  <si>
    <t xml:space="preserve">Servizio di assistenza giuridica e di supporto al responsabile unico del procedimento in materia di appalti pubblici </t>
  </si>
  <si>
    <t>Canile di Villotta SRL</t>
  </si>
  <si>
    <t>ID14FAR004 Servizio nutrizione parenterale domiciliare</t>
  </si>
  <si>
    <t>somme liquidate (al netto iva) compresi importi per opzioni</t>
  </si>
  <si>
    <t>area servizi</t>
  </si>
  <si>
    <t>CF struttura proponente</t>
  </si>
  <si>
    <t>Denominazione struttura proponente</t>
  </si>
  <si>
    <t>Oggetto della fornitura</t>
  </si>
  <si>
    <t>Procedura di scelta del contraente</t>
  </si>
  <si>
    <t>CF Operatori economici partecipanti</t>
  </si>
  <si>
    <t>Ragione sociale / denominazione operatori economici partecipanti</t>
  </si>
  <si>
    <t>CF aggiudicatario / affidatario</t>
  </si>
  <si>
    <t>Ragione sociale /denominazione aggiudicatario</t>
  </si>
  <si>
    <t>Data inizio contratto</t>
  </si>
  <si>
    <t>Data fine contratto</t>
  </si>
  <si>
    <t>Numero determina di aggiudicazione / affidamento</t>
  </si>
  <si>
    <t>Data determina di aggiudicazione / affidamento</t>
  </si>
  <si>
    <t>IMPORTO COMPLESSIVO MANDATI</t>
  </si>
  <si>
    <t>7793702E56</t>
  </si>
  <si>
    <t>Azienda sanitaria Friuli Occidentale (AS FO)</t>
  </si>
  <si>
    <t>id 17REA001 Lotto 2 - FULL SERVICE DI SISTEMI DIAGNOSTICI PER ESAMI POCT PER UN PERIODO DI 60 MESI  (ID17REA001) DET.1074/18</t>
  </si>
  <si>
    <t>Affidamento diretto in adesione ad Accordo quadro / Convenzione, stipulato da soggetto aggregatore (ARCS)</t>
  </si>
  <si>
    <t>gara espletata da soggetto aggregatore</t>
  </si>
  <si>
    <t>04785851009</t>
  </si>
  <si>
    <t>SIEMENS HEALTHCARE SRL</t>
  </si>
  <si>
    <t>7711316B43</t>
  </si>
  <si>
    <t>Fornitura in noleggio quinquennale comprensivo di consumabili dedicati di n. 1 sistema per Chirurgia Robotica [NOLEGGIO+CONSUMABILI]</t>
  </si>
  <si>
    <t>Procedura negoziata senza previa pubblicazione di bando ex art. 63, comma 2, lett. b), D.lgs. 50/2016</t>
  </si>
  <si>
    <t>09721021005</t>
  </si>
  <si>
    <t>ATI tra AB Medica Renting SRL (mandataria) e AB Medica Spa (mandante)
AB Medica Renting SRL
AB Medica S.p.A.</t>
  </si>
  <si>
    <t>09721021005
08862820969</t>
  </si>
  <si>
    <t>Z5F2B7E553</t>
  </si>
  <si>
    <t>PRESIDI - FORNITURA DI TELO PORTAFERITI - OFF MAIL DEL 23/12/2019</t>
  </si>
  <si>
    <t>Affidamento diretto ai sensi dell’art. 36, comma 2, lett. a) del D.Lgs. n. 50/2016 e s.m.i.</t>
  </si>
  <si>
    <t>01633870348</t>
  </si>
  <si>
    <t>SPENCER ITALIA SRL</t>
  </si>
  <si>
    <t>Z4C2C3BAC1</t>
  </si>
  <si>
    <t>Presidi_Fornitura cannule aspirazione naso monouso per le sale operatorie - Trattativa diretta Mepa n. 1228982</t>
  </si>
  <si>
    <t>03014220275</t>
  </si>
  <si>
    <t>A.G. MEDICAL S.R.L.</t>
  </si>
  <si>
    <t>Z342C6A062</t>
  </si>
  <si>
    <t>Presidi_Fornitura anelli divaricatori anali TLC-XXX - Trattativa diretta mepa n. 1233794</t>
  </si>
  <si>
    <t>03094780271</t>
  </si>
  <si>
    <t>IATROTEK SRL</t>
  </si>
  <si>
    <t>ZEB2C834A3</t>
  </si>
  <si>
    <t>Presidi_Fornitura aspiratore bidone sega stryker per sala gessi  - Offerta quot-3399/2020-0761</t>
  </si>
  <si>
    <t>12572900152</t>
  </si>
  <si>
    <t>STRYKER ITALIA S.R.L.</t>
  </si>
  <si>
    <t>Z912C97872</t>
  </si>
  <si>
    <t>PRESIDI - FORNITURA DI AGHI BOTTONUTI - OFF. N. 310 DEL 06/03/2020</t>
  </si>
  <si>
    <t>11703230158</t>
  </si>
  <si>
    <t>INTERMED SRL</t>
  </si>
  <si>
    <t>Z0C2C6DB37</t>
  </si>
  <si>
    <t>Presidi_Fornitura di raccordi per anestesia e rianimazione - TRATTATIVA DIRETTA MEPA N. 1245039</t>
  </si>
  <si>
    <t>02092530365</t>
  </si>
  <si>
    <t>INTERSURGICAL S.P.A.</t>
  </si>
  <si>
    <t>Z872C0779C</t>
  </si>
  <si>
    <t>Presidi_Immobilizzatore mano H-L per interventi chirurgici per le sale operatorie - RDO 2513576</t>
  </si>
  <si>
    <t>02895150239</t>
  </si>
  <si>
    <t>MEDICALDUE S.R.L.</t>
  </si>
  <si>
    <t>Z032CA0C76</t>
  </si>
  <si>
    <t>PRESIDI_Fornitura di Manometro Bsmart  - Trattativa Diretta MEPA
n. 1261923</t>
  </si>
  <si>
    <t xml:space="preserve"> 00674840152</t>
  </si>
  <si>
    <t>B.BRAUN MILANO SPA</t>
  </si>
  <si>
    <t>ZD32CA62EB</t>
  </si>
  <si>
    <t>PRESIDI_Fornitura di coprisonda monouso COV-502000 - Trattativa Diretta MEPA
n. 1263642</t>
  </si>
  <si>
    <t>01542580269</t>
  </si>
  <si>
    <t>PROMED S.R.L.</t>
  </si>
  <si>
    <t>ZD22D075AC</t>
  </si>
  <si>
    <t>PRESIDI_FORNITURA DI COPRISONDA ECOGRAFICA TOSHIBA PET-805LA - OFF.661/SM DEL 13.05.20</t>
  </si>
  <si>
    <t>04742650585</t>
  </si>
  <si>
    <t>HS HOSPITAL SERVICE S.P.A.</t>
  </si>
  <si>
    <t>ZF42D39BF5</t>
  </si>
  <si>
    <t>Presidi_Fornitura di raccordo girevole diritto con connessione tubo ossigeno - OFF. PROT.196/SS DEL 03.06.2020</t>
  </si>
  <si>
    <t>09163950968</t>
  </si>
  <si>
    <t>MEHOS SRL</t>
  </si>
  <si>
    <t>83274751C4</t>
  </si>
  <si>
    <t>RDO 2574288_PRESIDI_Fornitura di materiale originale per nutrizione enterale per pazienti distrettuali in continuità terapeutica - RDO Mepa 2574288</t>
  </si>
  <si>
    <t>11667890153</t>
  </si>
  <si>
    <t>NUTRICIA ITALIA S.P.A.</t>
  </si>
  <si>
    <t>ZC32EFEA24</t>
  </si>
  <si>
    <t>Presidi_Fornitura di telo coprimicroscopio per microscopio ZEISS OPMI PENTERO - Rdo aperta Mepa n. 2678898</t>
  </si>
  <si>
    <t>Affidamento diretto ai sensi dell’art. 36, comma 2, lett. a) del D.Lgs. n. 50/2016 e s.m.i. come derogato dall’art. 1, comma 2, lett. a) del D.L. n. 76/2020, come convertito con modifiche convertito con modificazioni dalla L.120/2020</t>
  </si>
  <si>
    <t>02129190373</t>
  </si>
  <si>
    <t>BIOCOMMERCIALE SRL</t>
  </si>
  <si>
    <t>ZF22F5DFAC</t>
  </si>
  <si>
    <t>PRESIDI_FORNITURA DI KIT CARTA (14751) + INCHIOSTRO ORIG. MITSUBISHI CK30L PER ECOGRAFO PHILIPS (200 FOTO + 4 CARTUCCE) - OFFERTA N. 728 DEL 29.05.20</t>
  </si>
  <si>
    <t>00136740404</t>
  </si>
  <si>
    <t>CERACARTA SPA</t>
  </si>
  <si>
    <t>Z2D2FE48A1</t>
  </si>
  <si>
    <t>PRESIDI_Fornitura di consumabile per videolaringoscopio KING VISION Ablade - TD 1554179</t>
  </si>
  <si>
    <t>Affidamento diretto ai sensi dell’art. 36, comma 2, lett. a) del D.Lgs. n. 50/2016 e s.m.i., come derogato dall’art. 1, comma 2, lett. a) del D.L. n. 76/2020, convertito con modifiche dalla L.120/2020</t>
  </si>
  <si>
    <t>11160660152
00734640154
13088630150
04277790723
13406631005</t>
  </si>
  <si>
    <t>AMBU SRL
GIMA SPA
HENRY SCHEIN KRUGG S.R.L.
PUGLIA MEDICAL SRL
SERVIMED INDUSTRIAL SPA</t>
  </si>
  <si>
    <t>11160660152</t>
  </si>
  <si>
    <t>AMBU SRL</t>
  </si>
  <si>
    <t>n. 39</t>
  </si>
  <si>
    <t>ZCE301F040</t>
  </si>
  <si>
    <t>Presidi - fornitura di filtro infusionale a basso legame proteico con prolunga per paziente in terapia continuativa - Offerta n. 1772 del 3/12/2020</t>
  </si>
  <si>
    <t>Z3C2F78D16</t>
  </si>
  <si>
    <t>ECONOMALE_Fornitura di copribracciolo e telo sottobracciale non sterili - RDO aperta MEPA n. 2704949</t>
  </si>
  <si>
    <t>01641290265 
02194160962</t>
  </si>
  <si>
    <t>MEDIFOR VENETA SRL 
FE.MA SRL</t>
  </si>
  <si>
    <t>01641290265</t>
  </si>
  <si>
    <t>MEDIFOR VENETA SRL</t>
  </si>
  <si>
    <t>n. 134</t>
  </si>
  <si>
    <t>Z0B305B27A</t>
  </si>
  <si>
    <t>PRESIDI_Fornitura di disincrostante per ferri - OFFERTA N.4100008P DEL 20/01/2021</t>
  </si>
  <si>
    <t>00759430267</t>
  </si>
  <si>
    <t>MEDIVAL SRL</t>
  </si>
  <si>
    <t>8603310BFF</t>
  </si>
  <si>
    <t>PRESIDI_FORNITURA DI SONDA MONOUSO PER LA TEMPERATURA ESOFAGEA NELLA PREVENZIONE DELLE INFEZIONI DELLA FERITA CHIURGICA - RDO APERTA N. 2728286</t>
  </si>
  <si>
    <t>n. 264</t>
  </si>
  <si>
    <t>8619944ACF</t>
  </si>
  <si>
    <t>PRESIDI_FORNITURA DI CATETERE PER INSTILLAZIONE DI ANESTETICO NEL GANGLIO SFENO-PALATINO - RDO Mepa aperta n.
2739523</t>
  </si>
  <si>
    <t>04560790265</t>
  </si>
  <si>
    <t>TIMED S.R.L.</t>
  </si>
  <si>
    <t>TIMED SRL</t>
  </si>
  <si>
    <t>ZC030C4B96</t>
  </si>
  <si>
    <t>PROTESICO - Filo di Kirschner - PREVENTIVO N.057044</t>
  </si>
  <si>
    <t>0912850153</t>
  </si>
  <si>
    <t>ZIMMER BIOMET ITALIA SRL</t>
  </si>
  <si>
    <t>n. 303</t>
  </si>
  <si>
    <t>86264568AF</t>
  </si>
  <si>
    <t>Reagenti_Fornitura di materiale per la Tossicologia - Trattativa Diretta MePA n. 1599375</t>
  </si>
  <si>
    <t>00801720152</t>
  </si>
  <si>
    <t>BIO-RAD LABORATORIES SRL</t>
  </si>
  <si>
    <t>86483181C9</t>
  </si>
  <si>
    <t>Presidi_Fornitura di Kit di drenaggio toracico percutaneo Unico - Trattativa Diretta MePA n. 1618490</t>
  </si>
  <si>
    <t>02345980300
01796710810
04640180636</t>
  </si>
  <si>
    <t>SERMA SRL
REDAX SPA
MEDICOM SRL</t>
  </si>
  <si>
    <t>02345980300</t>
  </si>
  <si>
    <t>SERMA SRL</t>
  </si>
  <si>
    <t>864512894E</t>
  </si>
  <si>
    <t>ECONOMALE-VISIERA PROTETTIVA PER CASCHETTO HEINE - RDO MEPA 2752559</t>
  </si>
  <si>
    <t>01269090930</t>
  </si>
  <si>
    <t>MEDICA SRL</t>
  </si>
  <si>
    <t>n. 309</t>
  </si>
  <si>
    <t>86866144A4</t>
  </si>
  <si>
    <t>ECONOMALE-SHOPPERS BIODEGRADABILI BIANCHI NON TRASPARENTI MISURE 20x40 E 30x60 cm  - RDO rfi_2540_1 eappaltifvg</t>
  </si>
  <si>
    <t>02726950302
03840100659
07450791210
09410170964
00426960720</t>
  </si>
  <si>
    <t>ADRIACLEAN SRL A SOCIO UNICO
Dimension Plastic S.r.l.
ENNEPI SRL
NATUR-WORLD SPA
Polipuglia sas di De Nitto Marco &amp; C.</t>
  </si>
  <si>
    <t>02726950302</t>
  </si>
  <si>
    <t>ADRIACLEAN SRL A SOCIO UNICO</t>
  </si>
  <si>
    <t>n. 499</t>
  </si>
  <si>
    <t>8739237683</t>
  </si>
  <si>
    <t>PRESIDI_Fornitura di DISPOSITIVO MMT-100 per infusione I-PORT per pazienti diabetici pediatrici - TRATTATIVA DIRETTA MEPA N. 1683462</t>
  </si>
  <si>
    <t>09238800156</t>
  </si>
  <si>
    <t>MEDTRONIC ITALIA S.P.A.</t>
  </si>
  <si>
    <t>n. 569</t>
  </si>
  <si>
    <t>ZB03190C28</t>
  </si>
  <si>
    <t>PRESIDI_Fornitura di sistema per biopsia automatica CORVOCET  - TRATTATIVA DIRETTA MEPA N. 1681410</t>
  </si>
  <si>
    <t>Z3931B9582</t>
  </si>
  <si>
    <t xml:space="preserve">PRESIDI_Fornitura di lama per teca cranica 65mm per sega Gold II - Offerta n. 40 del 07.05.2021 </t>
  </si>
  <si>
    <t>02324940309
00615700374
09331210154</t>
  </si>
  <si>
    <t>SURGICAL DEVICES SRL
LANZONI SRL
SMITH &amp; NEPHEW SRL</t>
  </si>
  <si>
    <t>02324940309</t>
  </si>
  <si>
    <t>SURGICAL DEVICES SRL</t>
  </si>
  <si>
    <t>87411175F0</t>
  </si>
  <si>
    <t>PRESIDI_Fornitura di dispositivo DBLG1 per ACCU-CHECK INSIGHT per pazienti diabetiici - TRATTATIVA DIRETTA MEPA N. 1691033</t>
  </si>
  <si>
    <t>09050810960</t>
  </si>
  <si>
    <t>ROCHE DIABETES CARE ITALY SPA</t>
  </si>
  <si>
    <t>n. 620</t>
  </si>
  <si>
    <t>8760562476</t>
  </si>
  <si>
    <t>PRESIDI_Fornitura di materiale di consumo per trapano DEBRIDER M4 - RDO aperta MePA n.2783294</t>
  </si>
  <si>
    <t>Affidamento diretto ai sensi dell’art. 36, comma 2, lett. a) del D.Lgs. n. 50/2016 e s.m.i., come derogato dall’art. 1, comma 2, lett. a) del D.L. n. 76/2020, convertito con modifiche dalla L.120/2020, e da ultimo modificato con D.L. 77/2021</t>
  </si>
  <si>
    <t>n. 652</t>
  </si>
  <si>
    <t>8739443084</t>
  </si>
  <si>
    <t>PRESIDI_Fornitura di materiale di consumo per sistema di analgosedazione Mirus Controller Sevo - RDO aperta MePA n.2783289</t>
  </si>
  <si>
    <t>11281200011</t>
  </si>
  <si>
    <t>ALEA SRL</t>
  </si>
  <si>
    <t>n. 712</t>
  </si>
  <si>
    <t>Z2330F24E6</t>
  </si>
  <si>
    <t>Veterinari - fornitura di spugnette preumidificate per monitoraggio salmonella suina - Off.D-210557 del 09/03/2021</t>
  </si>
  <si>
    <t>05150990280</t>
  </si>
  <si>
    <t>BIOGENETICS DIAGNOSTICS S.R.L.</t>
  </si>
  <si>
    <t>n. 829</t>
  </si>
  <si>
    <t>8952005439</t>
  </si>
  <si>
    <t>PRESIDI - Fornitura di guina rigenerazione nervi - Rdo Mepa aperta n. 2890095</t>
  </si>
  <si>
    <t>03279980134
09284460962
00972790109</t>
  </si>
  <si>
    <t>NEXT MEDICAL SRL
INTEGRA LIFESCIENCES ITALY SRL
MIKAI SPA</t>
  </si>
  <si>
    <t>09284460962</t>
  </si>
  <si>
    <t>INTEGRA LIFESCIENCES ITALY SRL</t>
  </si>
  <si>
    <t>n. 1351</t>
  </si>
  <si>
    <t>860029973F</t>
  </si>
  <si>
    <t>PRESIDI - fornitura di materiale di consumo per umidificatori ad alti flussi Airvo 2 - RDO aperta MePA n. 2730262</t>
  </si>
  <si>
    <t xml:space="preserve">Procedura negoziata senza previa pubblicazione di bando di cui all’art. 63 D.Lgs. 50/2016 s.m.i., ai sensi dell’art. 1, comma 2, lett. b), D.L. n. 76 del 16/7/2020, convertito con modificazioni dalla Legge n. 120 dell’11/9/2020 </t>
  </si>
  <si>
    <t>MNSCRD63D02H816Y</t>
  </si>
  <si>
    <t>AN.COR_MED DI MINISINI CORRADO</t>
  </si>
  <si>
    <t>n. 335</t>
  </si>
  <si>
    <t>8698918E36</t>
  </si>
  <si>
    <t>DIALISI - Fornitura di Cartuccia assorbente per rimozione Citochine, Mioglobina, Bilirubina ed
Emoglobina libera su sangue - RDO aperta MePA n. 2779569</t>
  </si>
  <si>
    <t>03330561204</t>
  </si>
  <si>
    <t xml:space="preserve">AFERETICA SRL </t>
  </si>
  <si>
    <t xml:space="preserve">n. 592 </t>
  </si>
  <si>
    <t>86935142B4</t>
  </si>
  <si>
    <t>PRESIDI - Fornitura di sistemi di drenaggio pleurico per pazienti a domicilio - RDO MePa n. 2765513</t>
  </si>
  <si>
    <t>1) 00803890151
2) 02812360101</t>
  </si>
  <si>
    <t>1) BECTON DICKINSON ITALIA SPA
2) MED ITALIA BIOMEDICA SRL</t>
  </si>
  <si>
    <t>00803890151</t>
  </si>
  <si>
    <t>BECTON BECKINSON ITALIA SPA</t>
  </si>
  <si>
    <t>n. 680</t>
  </si>
  <si>
    <t>8625728FE9</t>
  </si>
  <si>
    <t>Reagenti -  Service di un sistema di riempimento automatico e sigillatura sottovuoto di campioni istologici per la raccolta, preservazione e archiviazione dei campioni biologici - ID18REA007, Lotto 2</t>
  </si>
  <si>
    <t>02481080964</t>
  </si>
  <si>
    <t>AHSI SPA</t>
  </si>
  <si>
    <t>n. 234</t>
  </si>
  <si>
    <t>25/02/2021</t>
  </si>
  <si>
    <t>8638647505</t>
  </si>
  <si>
    <t>Reagenti - fornitura in Service di un sistema automatizzato, standarizzato e controllato per citologia in fase liquida - ID19REA007, Lotto 1 voce a</t>
  </si>
  <si>
    <t>12400990151</t>
  </si>
  <si>
    <t>HOLOGIC ITALIA S.R.L. - SOCIETA' UNIPERSONALE</t>
  </si>
  <si>
    <t>8662022EAB</t>
  </si>
  <si>
    <t>Reagenti  - Service di sistemi per aferesi terapeutica e leucaferesi - ID19REA014, Lotto 2</t>
  </si>
  <si>
    <t>AFERETICA S.R.L.</t>
  </si>
  <si>
    <t>n. 293</t>
  </si>
  <si>
    <t>8662122135</t>
  </si>
  <si>
    <t>Reagenti  - Service di sistemi per aferesi terapeutica e leucaferesi - ID19REA014, Lotto 4</t>
  </si>
  <si>
    <t>00674840152</t>
  </si>
  <si>
    <t>B. BRAUN MILANO S.P.A.</t>
  </si>
  <si>
    <t>86621697FC</t>
  </si>
  <si>
    <t>Reagenti  - Service di sistemi per aferesi terapeutica e leucaferesi - ID19REA014, Lotto 5</t>
  </si>
  <si>
    <t>03524050238</t>
  </si>
  <si>
    <t>FRESENIUS KABI ITALIA S.R.L.</t>
  </si>
  <si>
    <t>86659697D8</t>
  </si>
  <si>
    <t>Reagenti -  fornitura in service di sistemi diagnostici automatizzati ad alta sensibilità specificità per la determinazione dell'interferone gamma associata all'infezione da  MYCOBACTERIUM TUBERCULOSIS  - ID17REA003, Lotto 1</t>
  </si>
  <si>
    <t>13144290155</t>
  </si>
  <si>
    <t>DIASORIN S.P.A.</t>
  </si>
  <si>
    <t>870534344D</t>
  </si>
  <si>
    <t>Economale-Servizio di masterizzazione CD/DVD per il paziente esterno del referto medico e della relativa documentazione iconografica prodotti per le prestazioni di diagnostica per immagini erogate in regime ambulatoriale per gli Enti del SSR FVG - ID.17SER004, Lotto UNICO</t>
  </si>
  <si>
    <t>03814900753</t>
  </si>
  <si>
    <t>EBIT SRL</t>
  </si>
  <si>
    <t>n. 567</t>
  </si>
  <si>
    <t>8749091A49</t>
  </si>
  <si>
    <t>Reagenti - Fornitura in service di terreni di coltura, dispositivi preanalitici e diagnotiche microbiologiche per l'hub di Microbiologia e Virologia dellì'AS.FO, per ASU.FC e per ASU.GI - ID 19REA015, Lotto 1</t>
  </si>
  <si>
    <t>03450130285</t>
  </si>
  <si>
    <t>VACUTEST KIMA SRL</t>
  </si>
  <si>
    <t>8749148953</t>
  </si>
  <si>
    <t>Reagenti - Fornitura in service di terreni di coltura, dispositivi preanalitici e diagnotiche microbiologiche per l'hub di Microbiologia e Virologia dellì'AS.FO, per ASU.FC e per ASU.GI - ID 19REA015, Lotto 2</t>
  </si>
  <si>
    <t>03653370282</t>
  </si>
  <si>
    <t>A.D.A. SRL</t>
  </si>
  <si>
    <t>87491792EA</t>
  </si>
  <si>
    <t>Reagenti - Fornitura in service di terreni di coltura, dispositivi preanalitici e diagnotiche microbiologiche per l'hub di Microbiologia e Virologia dellì'AS.FO, per ASU.FC e per ASU.GI - ID 19REA015, Lotto 3</t>
  </si>
  <si>
    <t>01613700275
07146020586</t>
  </si>
  <si>
    <t>ATI: BIOMEDICAL SERVICE SRL e BIOMERIEUX ITALIA SPA</t>
  </si>
  <si>
    <t>8749291F53</t>
  </si>
  <si>
    <t>Reagenti - Fornitura in service di terreni di coltura, dispositivi preanalitici e diagnotiche microbiologiche per l'hub di Microbiologia e Virologia dellì'AS.FO, per ASU.FC e per ASU.GI - ID 19REA015, Lotto 4</t>
  </si>
  <si>
    <t>07146020586</t>
  </si>
  <si>
    <t>BIOMERIEUX ITALIA SPA</t>
  </si>
  <si>
    <t>87493564FA</t>
  </si>
  <si>
    <t>Reagenti - Fornitura in service di terreni di coltura, dispositivi preanalitici e diagnotiche microbiologiche per l'hub di Microbiologia e Virologia dellì'AS.FO, per ASU.FC e per ASU.GI - ID 19REA015, Lotto 5</t>
  </si>
  <si>
    <t>06025140150</t>
  </si>
  <si>
    <t>DELCON SRL</t>
  </si>
  <si>
    <t>8749447014</t>
  </si>
  <si>
    <t>Reagenti - Fornitura in service di terreni di coltura, dispositivi preanalitici e diagnotiche microbiologiche per l'hub di Microbiologia e Virologia dellì'AS.FO, per ASU.FC e per ASU.GI - ID 19REA015, Lotto 6</t>
  </si>
  <si>
    <t>DIASORIN SPA</t>
  </si>
  <si>
    <t>8749484E98</t>
  </si>
  <si>
    <t>Reagenti - Fornitura in service di terreni di coltura, dispositivi preanalitici e diagnotiche microbiologiche per l'hub di Microbiologia e Virologia dellì'AS.FO, per ASU.FC e per ASU.GI - ID 19REA015, Lotto 7</t>
  </si>
  <si>
    <t>BECTON DIKINSON ITALIA SPA</t>
  </si>
  <si>
    <t>8749581EA4</t>
  </si>
  <si>
    <t>Reagenti - Fornitura in service di terreni di coltura, dispositivi preanalitici e diagnotiche microbiologiche per l'hub di Microbiologia e Virologia dellì'AS.FO, per ASU.FC e per ASU.GI - ID 19REA015, Lotto 8</t>
  </si>
  <si>
    <t>00941660151</t>
  </si>
  <si>
    <t>DID DIAGNOSTIC INTERNATIONAL DISTRIBUTION SPA</t>
  </si>
  <si>
    <t>8749611768</t>
  </si>
  <si>
    <t>Reagenti - Fornitura in service di terreni di coltura, dispositivi preanalitici e diagnotiche microbiologiche per l'hub di Microbiologia e Virologia dellì'AS.FO, per ASU.FC e per ASU.GI - ID 19REA015, Lotto 9</t>
  </si>
  <si>
    <t>8749639E81</t>
  </si>
  <si>
    <t>Reagenti - Fornitura in service di terreni di coltura, dispositivi preanalitici e diagnotiche microbiologiche per l'hub di Microbiologia e Virologia dellì'AS.FO, per ASU.FC e per ASU.GI - ID 19REA015, Lotto 10</t>
  </si>
  <si>
    <t>01383850995</t>
  </si>
  <si>
    <t>ARROW DIAGNOSTICS SRL</t>
  </si>
  <si>
    <t>ZA231FCDDA</t>
  </si>
  <si>
    <t>Economale-fornitura di segnaletica di orientamento da destinare alla “nuova Cittadella della Salute” afferente all’Azienda Sanitaria Friuli Occidentale (ASFO)  - ID20APB035, Lotto unico</t>
  </si>
  <si>
    <t>01519180200</t>
  </si>
  <si>
    <t>IKON Segnali SRL</t>
  </si>
  <si>
    <t>n. 618</t>
  </si>
  <si>
    <t>ZD031FCE7C</t>
  </si>
  <si>
    <t>ID20APB034.1: fornitura e posa in opera di tende alla veneziana per la nuova Cittadella della Salute afferente all’Azienda Sanitaria Friuli Occidentale di Pordenone (ASFO) - ID20APB034.1, Lotto unico</t>
  </si>
  <si>
    <t>02084900691</t>
  </si>
  <si>
    <t>M-GROUP SRL</t>
  </si>
  <si>
    <t>8815857357</t>
  </si>
  <si>
    <t>Presidi - fornitura di SISTEMI A PRESSIONE NEGATIVA PER IL TRATTAMENTO DELLA FERITA - 19PRE003, Lotto 1</t>
  </si>
  <si>
    <t>09331210154</t>
  </si>
  <si>
    <t xml:space="preserve">SMITH &amp; NEPHEW SRL </t>
  </si>
  <si>
    <t>n. 764</t>
  </si>
  <si>
    <t>8815925B72</t>
  </si>
  <si>
    <t>Presidi - fornitura di SISTEMI A PRESSIONE NEGATIVA PER IL TRATTAMENTO DELLA FERITA - 19PRE003, Lotto 2</t>
  </si>
  <si>
    <t>8816026ECA</t>
  </si>
  <si>
    <t>Presidi - fornitura di SISTEMI A PRESSIONE NEGATIVA PER IL TRATTAMENTO DELLA FERITA - 19PRE003, Lotto 3</t>
  </si>
  <si>
    <t>01542210222</t>
  </si>
  <si>
    <t>WALDNER TECNOLOGIE MEDICALI SRL A SOCIO UNICO</t>
  </si>
  <si>
    <t>881594297A</t>
  </si>
  <si>
    <t>Presidi - fornitura di SISTEMI A PRESSIONE NEGATIVA PER IL TRATTAMENTO DELLA FERITA - 19PRE003, Lotto 7</t>
  </si>
  <si>
    <t>88159754B7</t>
  </si>
  <si>
    <t>Presidi - fornitura di SISTEMI A PRESSIONE NEGATIVA PER IL TRATTAMENTO DELLA FERITA - 19PRE003, Lotto 8</t>
  </si>
  <si>
    <t>ZCA34EBC83</t>
  </si>
  <si>
    <t>ID.20REA008 - 4 - Reagenti - Fornitura di presidi medici e di laboratorio per la fecondazione in vitro</t>
  </si>
  <si>
    <t>05559430482</t>
  </si>
  <si>
    <t>ORIGIO ITALIA SRL</t>
  </si>
  <si>
    <t>ZAE34EBCCF</t>
  </si>
  <si>
    <t>ID.20REA008 - 5 - Reagenti - Fornitura di presidi medici e di laboratorio per la fecondazione in vitro</t>
  </si>
  <si>
    <t>12758490150</t>
  </si>
  <si>
    <t>A.T.S. SRL</t>
  </si>
  <si>
    <t>ZF434F3D7D</t>
  </si>
  <si>
    <t>ID.20REA008 - 7B - Reagenti - Fornitura di presidi medici e di laboratorio per la fecondazione in vitro</t>
  </si>
  <si>
    <t>07123400157</t>
  </si>
  <si>
    <t>COOK ITALIA SRL</t>
  </si>
  <si>
    <t>ZD934B00AD</t>
  </si>
  <si>
    <t>ID.20REA008 - 10 - Reagenti - Fornitura di presidi medici e di laboratorio per la fecondazione in vitro</t>
  </si>
  <si>
    <t>03785310966</t>
  </si>
  <si>
    <t>M.B.T. SRL</t>
  </si>
  <si>
    <t>9053361DD4</t>
  </si>
  <si>
    <t>ID.20REA008 - 11 - Reagenti - Fornitura di presidi medici e di laboratorio per la fecondazione in vitro</t>
  </si>
  <si>
    <t>90789835C8</t>
  </si>
  <si>
    <t>ID.20REA008 - 12 - Reagenti - Fornitura di presidi medici e di laboratorio per la fecondazione in vitro</t>
  </si>
  <si>
    <t>ZBA34EBD1A</t>
  </si>
  <si>
    <t>ID.20REA008 - 13 - Reagenti - Fornitura di presidi medici e di laboratorio per la fecondazione in vitro</t>
  </si>
  <si>
    <t>ZB734EBD46</t>
  </si>
  <si>
    <t>ID.20REA008 - 14 - Reagenti - Fornitura di presidi medici e di laboratorio per la fecondazione in vitro</t>
  </si>
  <si>
    <t>ZCA34EBD7E</t>
  </si>
  <si>
    <t>ID.20REA008 - 15 - Reagenti - Fornitura di presidi medici e di laboratorio per la fecondazione in vitro</t>
  </si>
  <si>
    <t>09435590154</t>
  </si>
  <si>
    <t>FUJIFILM ITALIA SPA</t>
  </si>
  <si>
    <t>Z2034EBDC1</t>
  </si>
  <si>
    <t>ID.20REA008 - 18 - Reagenti - Fornitura di presidi medici e di laboratorio per la fecondazione in vitro</t>
  </si>
  <si>
    <t>ZF834EBE20</t>
  </si>
  <si>
    <t>ID.20REA008 - 23 - Reagenti - Fornitura di presidi medici e di laboratorio per la fecondazione in vitro</t>
  </si>
  <si>
    <t>Z9034EBE87</t>
  </si>
  <si>
    <t>ID.20REA008 - 26 A e B - Reagenti - Fornitura di presidi medici e di laboratorio per la fecondazione in vitro</t>
  </si>
  <si>
    <t>02375470289</t>
  </si>
  <si>
    <t>AB ANALITICA SRL</t>
  </si>
  <si>
    <t>ZA334EBEBF</t>
  </si>
  <si>
    <t>ID.20REA008 - 29 A e B - Reagenti - Fornitura di presidi medici e di laboratorio per la fecondazione in vitro</t>
  </si>
  <si>
    <t>02466440167</t>
  </si>
  <si>
    <t>MEDIGAS ITALIA SRL</t>
  </si>
  <si>
    <t>Z0034EBEEF</t>
  </si>
  <si>
    <t>ID.20REA008 - 30 - Reagenti - Fornitura di presidi medici e di laboratorio per la fecondazione in vitro</t>
  </si>
  <si>
    <t>ZF934EBF60</t>
  </si>
  <si>
    <t>ID.20REA008 - 31 - Reagenti - Fornitura di presidi medici e di laboratorio per la fecondazione in vitro</t>
  </si>
  <si>
    <t>9078995FAC</t>
  </si>
  <si>
    <t>ID.20REA008 - 33 - Reagenti - Fornitura di presidi medici e di laboratorio per la fecondazione in vitro</t>
  </si>
  <si>
    <t>Z9734B066B</t>
  </si>
  <si>
    <t>ID.20REA008 - 34 - Reagenti - Fornitura di presidi medici e di laboratorio per la fecondazione in vitro</t>
  </si>
  <si>
    <t>Z4634EC027</t>
  </si>
  <si>
    <t>ID.20REA008 - 35 - Reagenti - Fornitura di presidi medici e di laboratorio per la fecondazione in vitro</t>
  </si>
  <si>
    <t>9079007995</t>
  </si>
  <si>
    <t>ID.20REA008 - 36 - Reagenti - Fornitura di presidi medici e di laboratorio per la fecondazione in vitro</t>
  </si>
  <si>
    <t>9079919A30</t>
  </si>
  <si>
    <t>ID.20REA008 - 37 - Reagenti - Fornitura di presidi medici e di laboratorio per la fecondazione in vitro</t>
  </si>
  <si>
    <t>90799335BF</t>
  </si>
  <si>
    <t>ID.20REA008 - 38 - Reagenti - Fornitura di presidi medici e di laboratorio per la fecondazione in vitro</t>
  </si>
  <si>
    <t>Z3634EC0BE</t>
  </si>
  <si>
    <t>ID.20REA008 - 39 - Reagenti - Fornitura di presidi medici e di laboratorio per la fecondazione in vitro</t>
  </si>
  <si>
    <t>Z3D34B06AC</t>
  </si>
  <si>
    <t>ID.20REA008 - 40 B - Reagenti - Fornitura di presidi medici e di laboratorio per la fecondazione in vitro</t>
  </si>
  <si>
    <t>02173800281</t>
  </si>
  <si>
    <t>BIOSIGMA SPA</t>
  </si>
  <si>
    <t>ZC034EC1A9</t>
  </si>
  <si>
    <t>ID.20REA008 - 41 A - Reagenti - Fornitura di presidi medici e di laboratorio per la fecondazione in vitro</t>
  </si>
  <si>
    <t>9079994815</t>
  </si>
  <si>
    <t>ID.20REA008 - 43 A - Reagenti - Fornitura di presidi medici e di laboratorio per la fecondazione in vitro</t>
  </si>
  <si>
    <t>90800305CB</t>
  </si>
  <si>
    <t>ID.20REA008 - 45 A e B - Reagenti - Fornitura di presidi medici e di laboratorio per la fecondazione in vitro</t>
  </si>
  <si>
    <t>Z2234EC237</t>
  </si>
  <si>
    <t>ID.20REA008 - 57 - Reagenti - Fornitura di presidi medici e di laboratorio per la fecondazione in vitro</t>
  </si>
  <si>
    <t>ZEC34EC2BC</t>
  </si>
  <si>
    <t>ID.20REA008 - 60 - Reagenti - Fornitura di presidi medici e di laboratorio per la fecondazione in vitro</t>
  </si>
  <si>
    <t>ZF834EC402</t>
  </si>
  <si>
    <t>ID.20REA008 - 65 - Reagenti - Fornitura di presidi medici e di laboratorio per la fecondazione in vitro</t>
  </si>
  <si>
    <t>Z0934EC44D</t>
  </si>
  <si>
    <t>ID.20REA008 - 66 A e B - Reagenti - Fornitura di presidi medici e di laboratorio per la fecondazione in vitro</t>
  </si>
  <si>
    <t>Z7B34EC4A2</t>
  </si>
  <si>
    <t>ID.20REA008 - 69 - Reagenti - Fornitura di presidi medici e di laboratorio per la fecondazione in vitro</t>
  </si>
  <si>
    <t>Z0D34EC852</t>
  </si>
  <si>
    <t>ID.20REA008 - 70 - Reagenti - Fornitura di presidi medici e di laboratorio per la fecondazione in vitro</t>
  </si>
  <si>
    <t>ZDF359C40A</t>
  </si>
  <si>
    <t xml:space="preserve">ID 2232 - Lotto 2 pos 1  - Protesico: Accordo Quadro Consip ID 2232 -  Ordinativo di Fornitura di Defibrillatori - 24 mesi </t>
  </si>
  <si>
    <t>Affidamento diretto in adesione ad Accordo quadro / Convenzione, stipulato da soggetto aggregatore (CONSIP)</t>
  </si>
  <si>
    <t>1) 11206730159
2) 09238800156
3) 02654900022
4) 11264670156</t>
  </si>
  <si>
    <t>1) BOSTON SCIENTIFIC SPA
2) MEDTRONIC ITALIA SPA
3) MICROPORT CRM SRL
4) ABBOTT MEDICAL ITALIA SRL</t>
  </si>
  <si>
    <t>11206730159</t>
  </si>
  <si>
    <t>BOSTON SCIENTIFIC SPA</t>
  </si>
  <si>
    <t>Z0F359C6CE</t>
  </si>
  <si>
    <t xml:space="preserve">ID 2232 - Lotto 2 pos 2 - Protesico: Accordo Quadro Consip ID 2232 -  Ordinativo di Fornitura di Defibrillatori - 24 mesi </t>
  </si>
  <si>
    <t>MEDTRONIC ITALIA SPA</t>
  </si>
  <si>
    <t>ZA4359C9B5</t>
  </si>
  <si>
    <t xml:space="preserve">ID 2232 - Lotto 2 pos 3 - Protesico: Accordo Quadro Consip ID 2232 -  Ordinativo di Fornitura di Defibrillatori - 24 mesi </t>
  </si>
  <si>
    <t>02654900022</t>
  </si>
  <si>
    <t>MICROPORT CRM SRL</t>
  </si>
  <si>
    <t>9144314E9E</t>
  </si>
  <si>
    <t xml:space="preserve">ID 2232 - Lotto 2 pos 4 - Protesico: Accordo Quadro Consip ID 2232 -  Ordinativo di Fornitura di Defibrillatori - 24 mesi </t>
  </si>
  <si>
    <t>11264670156</t>
  </si>
  <si>
    <t>ABBOTT MEDICAL ITALIA SRL</t>
  </si>
  <si>
    <t>9144360497</t>
  </si>
  <si>
    <t xml:space="preserve">ID 2232 - Lotto 3 pos 1 - Protesico: Accordo Quadro Consip ID 2232 -  Ordinativo di Fornitura di Defibrillatori - 24 mesi </t>
  </si>
  <si>
    <t>1) 11206730159
2) 09238800156
3) 11264670156</t>
  </si>
  <si>
    <t>1) BOSTON SCIENTIFIC SPA
2) MEDTRONIC ITALIA SPA
3) ABBOTT MEDICAL ITALIA SRL</t>
  </si>
  <si>
    <t>9144412F7D</t>
  </si>
  <si>
    <t xml:space="preserve">ID 2232 - Lotto 3 pos 2  - Protesico: Accordo Quadro Consip ID 2232 -  Ordinativo di Fornitura di Defibrillatori - 24 mesi </t>
  </si>
  <si>
    <t>Z31359A7C5</t>
  </si>
  <si>
    <t xml:space="preserve">ID 2232 - Lotto 4 pos 1  - Protesico: Accordo Quadro Consip ID 2232 -  Ordinativo di Fornitura di Pacemaker - 24 mesi </t>
  </si>
  <si>
    <t>1) 09238800156
2) 11206730159
3) 09699320017</t>
  </si>
  <si>
    <t>1) MEDTRONIC ITALIA SPA
2) BOSTON SCIENTIFIC SPA
3) BIOTRONIK ITALIA SPA</t>
  </si>
  <si>
    <t>Z8F359A898</t>
  </si>
  <si>
    <t xml:space="preserve">ID 2232 - Lotto 4 pos 2 - Protesico: Accordo Quadro Consip ID 2232 -  Ordinativo di Fornitura di Pacemaker - 24 mesi </t>
  </si>
  <si>
    <t>ZBE359A97F</t>
  </si>
  <si>
    <t xml:space="preserve">ID 2232 - Lotto 4 pos 3 - Protesico: Accordo Quadro Consip ID 2232 -  Ordinativo di Fornitura di Pacemaker - 24 mesi </t>
  </si>
  <si>
    <t>09699320017</t>
  </si>
  <si>
    <t>BIOTRONIK ITALIA SPA</t>
  </si>
  <si>
    <t>ID.20REA008 - 7B - Reagenti - Fornitura di presidi medici e di laboratorio per la fecondazione in vitro - Rettifica determinazione n. 128 del 15/02/2022 a seguito di scorrimento graduatoria da parte del soggetto aggregatore con determinazione n. 253 del 15/04/2022</t>
  </si>
  <si>
    <t>Il contratto sarà avviato a seguito delle dovute verifiche e controlli previsti dalla normativa vigente, nei termini previsti all’art. 32 del D.Lgs. 50/2016 (decorrenza indicativa 30/04/2022)</t>
  </si>
  <si>
    <t>Z2D365842F</t>
  </si>
  <si>
    <t>ID.20REA008.1 - 17 - Reagenti - Fornitura di presidi medici e di alboratorio per la fecondazione in vitro</t>
  </si>
  <si>
    <t>08126390155</t>
  </si>
  <si>
    <t>EUROCLONE SPA</t>
  </si>
  <si>
    <t>Z223658524</t>
  </si>
  <si>
    <t>ID.20REA008.1 - 20 e 21 - Reagenti - Fornitura di presidi medici e di alboratorio per la fecondazione in vitro</t>
  </si>
  <si>
    <t>12864800151</t>
  </si>
  <si>
    <t>VWR INTERNATIONAL SRL</t>
  </si>
  <si>
    <t>ZA036585C4</t>
  </si>
  <si>
    <t>ID.20REA008.1 - 50 - Reagenti - Fornitura di presidi medici e di alboratorio per la fecondazione in vitro</t>
  </si>
  <si>
    <t>01693020206</t>
  </si>
  <si>
    <t>DELTA MED SPA</t>
  </si>
  <si>
    <t>90543172C2</t>
  </si>
  <si>
    <t>Presidi - fornitura di videorinolaringoscopi flessibili monouso con monitor in comodato d'uso gratuito - RDO aperta MePA n. 2939228</t>
  </si>
  <si>
    <t>91032954AE</t>
  </si>
  <si>
    <t>PRESIDI - Fornitura di componenti pluriuso per divaricatore UNITRAC  - Trattativa Diretta MePA n.2023839</t>
  </si>
  <si>
    <t>Affidamento diretto ai sensi dell’art. 36, comma 2, lett. a) del D.Lgs. n. 50/2016 e s.m.i., come derogato dall’art. 1, comma 2, lett. a) del D.L. n. 76/2020, convertito con modifiche dalla L.120/2020 e da ultimo modificato con D.L. 77/2021</t>
  </si>
  <si>
    <t>03504890280</t>
  </si>
  <si>
    <t>CROMA GIO.BATTA SRL</t>
  </si>
  <si>
    <t>ZA134F63E8</t>
  </si>
  <si>
    <t>PRESIDI - Fornitura di sistemi per il riscaldamento di fluidi ed emoderivati a flusso standard con apparecchi riscaldatori in comodato d'uso gratuito - RDO aperta MePA n. 2946861</t>
  </si>
  <si>
    <t>00100190610</t>
  </si>
  <si>
    <t>3M ITALIA SRL</t>
  </si>
  <si>
    <t>9043605AED</t>
  </si>
  <si>
    <t>PRESIDI - Fornitura di materiale di consumo per sistema NEXAM PRO CIM - RDO aperta MePA n. 2919787</t>
  </si>
  <si>
    <t>01772220065</t>
  </si>
  <si>
    <t>EB NEURO SPA</t>
  </si>
  <si>
    <t>Z8D3503F0B</t>
  </si>
  <si>
    <t>PRESIDI - Fornitura di cannule e controcannule per paziente in terapia continuativa distrettuale - TD MePA n. 2022761</t>
  </si>
  <si>
    <t>02154270595</t>
  </si>
  <si>
    <t>SMITHS MEDICAL ITALIA S.R.L.</t>
  </si>
  <si>
    <t>ZCE35D1477</t>
  </si>
  <si>
    <t>FARMACI - Fornitura di Thyrotardin 100 mcg - TD MePA n. 2086036</t>
  </si>
  <si>
    <t>90300001105</t>
  </si>
  <si>
    <t>UNIPHARMA S.A.</t>
  </si>
  <si>
    <t>ZAE35E3BC9</t>
  </si>
  <si>
    <t>DIETETICI - Fornitura di UCD Medigel 30 bs 24 g - TD MePA n. 2094047</t>
  </si>
  <si>
    <t>00244540100</t>
  </si>
  <si>
    <t>PIAM FARMACEUTICI SPA</t>
  </si>
  <si>
    <t>Z0336121FE</t>
  </si>
  <si>
    <t>PRESIDI - Ago monouso punta trocar per NFS percutanea - Trattativa Diretta MePA n.2110132</t>
  </si>
  <si>
    <t>07123400157
01542580269</t>
  </si>
  <si>
    <t>COOK ITALIA S.R.L.
PROMED S.R.L.</t>
  </si>
  <si>
    <t>COOK ITALIA S.R.L.</t>
  </si>
  <si>
    <t>ZF834E0AB3</t>
  </si>
  <si>
    <t>Presidi - fornitura di guaine protettive monouso per sonda anorettale per Sistema di manometria Monoscan per gastroenterologia - Offerta n. 202114328/SDL del 12/11/2021</t>
  </si>
  <si>
    <t>516
(uff. investimenti)</t>
  </si>
  <si>
    <t>9234225389</t>
  </si>
  <si>
    <t>PRESIDI - FORNITURA DI KIT FILAC CON SETONE CAVO - TRATTATIVA DIRETTA N. 2139668</t>
  </si>
  <si>
    <t>03941530960</t>
  </si>
  <si>
    <t>BIOLITEC ITALIA S.R.L.</t>
  </si>
  <si>
    <t>9055709F75</t>
  </si>
  <si>
    <t>Protesico - fornitura di Defibrillare Cardiaco indossabile con servizio di noleggio mensile - RDO Mepa aperta n. 2939627</t>
  </si>
  <si>
    <t xml:space="preserve">Procedura negoziata senza previa pubblicazione di bando, di cui all’art. 63 del D.Lgs. n. 50/2016 e s.m.i., ai sensi dell’art. 1, comma 2, lett. b) del D.L. n. 76/2020 convertito con modificazioni dalla L. 120/2020 </t>
  </si>
  <si>
    <t>03301251207</t>
  </si>
  <si>
    <t>ZOLL MEDICAL ITALIA SRL</t>
  </si>
  <si>
    <t>9260292AB2</t>
  </si>
  <si>
    <t>Reagenti - Fornitura in service di materiale e noleggio
strumenti per il consolidamento dell’area siero del Dipartimento Medicina di Laboratorio e fornitura in service di reagenti e consumabili per esami ematologici - RDI rfi_3662 
piattaforma eAppaltiFVG</t>
  </si>
  <si>
    <t>Procedura negoziata senza previa pubblicazione di bando ex art. 63, comma 2, lett. c) e comma 3, lett. b) del D. Lgs. 50/2016 e s.m.i.</t>
  </si>
  <si>
    <t>517 e 
591 di rettifica</t>
  </si>
  <si>
    <t>31/05/2022
23/06/2022</t>
  </si>
  <si>
    <t>9383591043</t>
  </si>
  <si>
    <t>Presidi - fornitura di “MATERIALE DI CONSUMO E STRUMENTARIO PER IL SISTEMA DI CHIRURGIA ROBOTICA DA VINCI Xi IS4000” - RDO: rfq_38130 piattaforma eAppaltiFVG</t>
  </si>
  <si>
    <t>Procedura negoziata senza pubblicazione del bando ex art. 63, comma 2, lett. b), D. Lgs. 50/2016 e s.m.i.</t>
  </si>
  <si>
    <t>08862820969</t>
  </si>
  <si>
    <t>AB MEDICA SPA</t>
  </si>
  <si>
    <t>n. 1042</t>
  </si>
  <si>
    <t>9516945F72</t>
  </si>
  <si>
    <t>Farmaci - fornitura di TAUROLOCK – TAUROLIDINA + CITRATO 4%” e “TAUROLOCK 25.000 – TAUROLIDINA + CITRATO 4% + UROCHINASI 25.000, per 12 MESI - RDO: rfq_40495 piattaforma eAppalti FVG</t>
  </si>
  <si>
    <t>MEDIVAL S.R.L.</t>
  </si>
  <si>
    <t>9597743414</t>
  </si>
  <si>
    <t>Reagenti - Fornitura di diagnostiche molecolari e tradizionali per l'hub di Microbiologia e Virologia di Pordenone - ID.17REA007, lotto 4, per 12 MESI - RDI rfi_4326 piattaforma eAppaltiFVG</t>
  </si>
  <si>
    <t>Procedura negoziata senza pubblicazione del bando ex art. 63, comma 2, lett. c), D. Lgs. 50/2016 e s.m.i.</t>
  </si>
  <si>
    <t>ARROW DIAGNOSTICS S.R.L.</t>
  </si>
  <si>
    <t>9624685D4F</t>
  </si>
  <si>
    <t>Reagenti - Fornitura di sistemi diagnostici in service per esami sierologici - ID.16REA008, lotto 8, per 16 MESI - Prot. ASFO n. 5882-A del 24/01/2023 e n. 7889-A del 31/01/2023</t>
  </si>
  <si>
    <t>03680250283
02749260028</t>
  </si>
  <si>
    <t>ATI:
EUROIMMUN ITALIA SPA
DIASORIN ITALIA SPA</t>
  </si>
  <si>
    <t>9749939032</t>
  </si>
  <si>
    <t>Reagenti - Fornitura di test diagnostici procalcitonina da utilizzare su strumentazione Siemens, per 14 MESI - Prot. ASFO n. 25109-A del 30/03/2023</t>
  </si>
  <si>
    <t>00889160156</t>
  </si>
  <si>
    <t>THERMO FISHER DIAGNOSTICS S.P.A.</t>
  </si>
  <si>
    <t>96402222DC</t>
  </si>
  <si>
    <t>Reagenti - Fornitura di verifiche esterne di qualità (VEQ) destinate ai laboratori ASFO - Lotto 1, per 12 MESI - Cartella Tender 30904 piattaforma eAppaltiFVG</t>
  </si>
  <si>
    <t>Procedura negoziata senza previa pubblicazione di bando di cui all’art. 1, comma 2, lett. b), L. 120/2020 e s.m.i.</t>
  </si>
  <si>
    <t>964150559F</t>
  </si>
  <si>
    <t>Reagenti - Fornitura di verifiche esterne di qualità (VEQ) destinate ai laboratori ASFO - Lotto 2, per 12 MESI - Cartella Tender 30904 piattaforma eAppaltiFVG</t>
  </si>
  <si>
    <t>1) 02375470289
2) 01445870288
3) 05239350969
4) 92015900589</t>
  </si>
  <si>
    <t>1) AB ANALITICA SRL
2) BIOTECH SRL
3) ELITECHGROUP SPA
4) RANDOX LABORATORIES LIMITED</t>
  </si>
  <si>
    <t>05239350969</t>
  </si>
  <si>
    <t>ELITECHGROUP SPA</t>
  </si>
  <si>
    <t>9641533CB8</t>
  </si>
  <si>
    <t>Reagenti - Fornitura di verifiche esterne di qualità (VEQ) destinate ai laboratori ASFO - Lotto 3, per 12 MESI - Cartella Tender 30904 piattaforma eAppaltiFVG</t>
  </si>
  <si>
    <t>1) 02375470289
2) 01445870288
3) 05239350969
4) 92015900589
5) 00889160156</t>
  </si>
  <si>
    <t>1) AB ANALITICA SRL
2) BIOTECH SRL
3) ELITECHGROUP SPA
4) RANDOX LABORATORIES LIMITED
5) THERMO FISHER DIAGNOSTICS SRL</t>
  </si>
  <si>
    <t>9641553D39</t>
  </si>
  <si>
    <t>Reagenti - Fornitura di verifiche esterne di qualità (VEQ) destinate ai laboratori ASFO - Lotto 4, per 12 MESI - Cartella Tender 30904 piattaforma eAppaltiFVG</t>
  </si>
  <si>
    <t>1) 02375470289
2) 01445870288
3) 02349030995
4) 05239350969
5) 03232081202
6) 92015900589
7) 00889160156</t>
  </si>
  <si>
    <t>1) AB ANALITICA SRL
2) BIOTECH SRL
3) DIAMEX ITALIA SRL
4) ELITECHGROUP SPA
5) ONEWORLD ACCURACY ITALIA SRL
6) RANDOX LABORATORIES LIMITED
7) THERMO FISHER DIAGNOSTICS SRL</t>
  </si>
  <si>
    <t>01445870288</t>
  </si>
  <si>
    <t>BIOTECH SRL</t>
  </si>
  <si>
    <t>96415960B9</t>
  </si>
  <si>
    <t>Reagenti - Fornitura di verifiche esterne di qualità (VEQ) destinate ai laboratori ASFO - Lotto 5, per 12 MESI - Cartella Tender 30904 piattaforma eAppaltiFVG</t>
  </si>
  <si>
    <t>02349030995</t>
  </si>
  <si>
    <t>DIAMEX ITALIA SRL</t>
  </si>
  <si>
    <t>9641608A9D</t>
  </si>
  <si>
    <t>Reagenti - Fornitura di verifiche  esterne di qualità (VEQ) destinate ai laboratori ASFO - Lotto 6, per 12 MESI - Cartella Tender 30904 piattaforma eAppaltiFVG</t>
  </si>
  <si>
    <t>1) 02375470289
2) 05239350969
3) 92015900589</t>
  </si>
  <si>
    <t>1) AB ANALITICA SRL
2) ELITECHGROUP SPA
3) RANDOX LABORATORIES LIMITED</t>
  </si>
  <si>
    <t>96416236FF</t>
  </si>
  <si>
    <t>Reagenti - Fornitura di verifiche esterne di qualità (VEQ) destinate ai laboratori ASFO - Lotto 7, per 12 MESI - Cartella Tender 30904 piattaforma eAppaltiFVG</t>
  </si>
  <si>
    <t>96416350E8</t>
  </si>
  <si>
    <t>Reagenti - Fornitura di verifiche esterne di qualità (VEQ) destinate ai laboratori ASFO - Lotto 8, per 12 MESI - Cartella Tender 30904 piattaforma eAppaltiFVG</t>
  </si>
  <si>
    <t>9641678463</t>
  </si>
  <si>
    <t>Reagenti - Fornitura di verifiche esterne di qualità (VEQ) destinate ai laboratori ASFO - Lotto 9, per 12 MESI - Cartella Tender 30904 piattaforma eAppaltiFVG</t>
  </si>
  <si>
    <t>964169526B</t>
  </si>
  <si>
    <t>Reagenti - Fornitura di verifiche esterne di qualità (VEQ) destinate ai laboratori ASFO - Lotto 10, per 12 MESI - Cartella Tender 30904 piattaforma eAppaltiFVG</t>
  </si>
  <si>
    <t>96424891A6</t>
  </si>
  <si>
    <t>Reagenti - Fornitura di verifiche esterne di qualità (VEQ) destinate ai laboratori ASFO - Lotto 14, per 12 MESI - Cartella Tender 30904 piattaforma eAppaltiFVG</t>
  </si>
  <si>
    <t>1) 02375470289
2) 01445870288
3) 02349030995
4) 03232081202</t>
  </si>
  <si>
    <t>1) AB ANALITICA SRL
2) BIOTECH SRL
3) DIAMEX ITALIA SRL
4) ONEWORLD ACCURACY ITALIA SRL</t>
  </si>
  <si>
    <t>9642522CDE</t>
  </si>
  <si>
    <t>Reagenti - Fornitura di verifiche esterne di qualità (VEQ) destinate ai laboratori ASFO - Lotto 17, per 12 MESI - Cartella Tender 30904 piattaforma eAppaltiFVG</t>
  </si>
  <si>
    <t>1) 01445870288
2) 02349030995
3) 03232081202
4) 92015900589</t>
  </si>
  <si>
    <t>1) BIOTECH SRL
2) DIAMEX ITALIA SRL
3) ONEWORLD ACCURACY ITALIA SRL
4) RANDOX LABORATORIES LIMITED</t>
  </si>
  <si>
    <t>96425281D5</t>
  </si>
  <si>
    <t>Reagenti - Fornitura di verifiche esterne di qualità (VEQ) destinate ai laboratori ASFO - Lotto 18, per 12 MESI - Cartella Tender 30904 piattaforma eAppaltiFVG</t>
  </si>
  <si>
    <t>1) 01445870288
2) 03232081202
3) 92015900589</t>
  </si>
  <si>
    <t>1) BIOTECH SRL
2) ONEWORLD ACCURACY ITALIA SRL
3) RANDOX LABORATORIES LIMITED</t>
  </si>
  <si>
    <t>96425747C9</t>
  </si>
  <si>
    <t>Reagenti - Fornitura di verifiche esterne di qualità (VEQ) destinate ai laboratori ASFO - Lotto 23, per 12 MESI - Cartella Tender 30904 piattaforma eAppaltiFVG</t>
  </si>
  <si>
    <t>1) 02375470289
2) 01445870288
3) 02047250424</t>
  </si>
  <si>
    <t>1) AB ANALITICA SRL
2) BIOTECH SRL
3) DIATECH LAB LINE SRL</t>
  </si>
  <si>
    <t>02047250424</t>
  </si>
  <si>
    <t>DIATECH LAB LINE SRL</t>
  </si>
  <si>
    <t>9642581D8E</t>
  </si>
  <si>
    <t>Reagenti - Fornitura di verifiche esterne di qualità (VEQ) destinate ai laboratori ASFO - Lotto 24, per 12 MESI - Cartella Tender 30904 piattaforma eAppaltiFVG</t>
  </si>
  <si>
    <t>9642607306</t>
  </si>
  <si>
    <t>Reagenti - Fornitura di verifiche esterne di qualità (VEQ) destinate ai laboratori ASFO - Lotto 26, per 12 MESI - Cartella Tender 30904 piattaforma eAppaltiFVG</t>
  </si>
  <si>
    <t>1) 02375470289
2) 01445870288
3) 02349030995
4) 03232081202
5) 92015900589</t>
  </si>
  <si>
    <t>1) AB ANALITICA SRL
2) BIOTECH SRL
3) DIAMEX ITALIA SRL
4) ONEWORLD ACCURACY ITALIA SRL
5) RANDOX LABORATORIES LIMITED</t>
  </si>
  <si>
    <t>9642617B44</t>
  </si>
  <si>
    <t>Reagenti - Fornitura di verifiche esterne di qualità (VEQ) destinate ai laboratori ASFO - Lotto 27, per 12 MESI - Cartella Tender 30904 piattaforma eAppaltiFVG</t>
  </si>
  <si>
    <t>9642633879</t>
  </si>
  <si>
    <t>Reagenti - Fornitura di verifiche esterne di qualità (VEQ) destinate ai laboratori ASFO - Lotto 28, per 12 MESI - Cartella Tender 30904 piattaforma eAppaltiFVG</t>
  </si>
  <si>
    <t>9642655AA0</t>
  </si>
  <si>
    <t>Reagenti - Fornitura di verifiche esterne di qualità (VEQ) destinate ai laboratori ASFO - Lotto 30, per 12 MESI - Cartella Tender 30904 piattaforma eAppaltiFVG</t>
  </si>
  <si>
    <t>02899440107</t>
  </si>
  <si>
    <t>CODEX SRL</t>
  </si>
  <si>
    <t>96426663B6</t>
  </si>
  <si>
    <t>Reagenti - Fornitura di verifiche esterne di qualità (VEQ) destinate ai laboratori ASFO - Lotto 31, per 12 MESI - Cartella Tender 30904 piattaforma eAppaltiFVG</t>
  </si>
  <si>
    <t>9642676BF4</t>
  </si>
  <si>
    <t>Reagenti - Fornitura di verifiche esterne di qualità (VEQ) destinate ai laboratori ASFO - Lotto 32, per 12 MESI - Cartella Tender 30904 piattaforma eAppaltiFVG</t>
  </si>
  <si>
    <t>1) 02375470289
2) 02899440107</t>
  </si>
  <si>
    <t>1) AB ANALITICA SRL
2) CODEX SRL</t>
  </si>
  <si>
    <t>9642698E1B</t>
  </si>
  <si>
    <t>Reagenti - Fornitura di verifiche esterne di qualità (VEQ) destinate ai laboratori ASFO - Lotto 33, per 12 MESI - Cartella Tender 30904 piattaforma eAppaltiFVG</t>
  </si>
  <si>
    <t>9642714B50</t>
  </si>
  <si>
    <t>Reagenti - Fornitura di verifiche esterne di qualità (VEQ) destinate ai laboratori ASFO - Lotto 34, per 12 MESI - Cartella Tender 30904 piattaforma eAppaltiFVG</t>
  </si>
  <si>
    <t>1) 02375470289
2) 01445870288
3) 02899440107
4) 03232081202
5) 92015900589</t>
  </si>
  <si>
    <t>1) AB ANALITICA SRL
2) BIOTECH SRL
3) CODEX SRL
4) ONEWORLD ACCURACY ITALIA SRL
5) RANDOX LABORATORIES LIMITED</t>
  </si>
  <si>
    <t>ZF33A18792</t>
  </si>
  <si>
    <t>REAGENTI - Fornitura di borse per il trasporto di campioni per lo screening cervicale basato su HPV-DNA - affidamento ex art. 63, comma 2, lett. c) D.Lgs. 50/2016 - ID 22REA003 - Lotto 1</t>
  </si>
  <si>
    <t>02133080305</t>
  </si>
  <si>
    <t>PRO.LAB SRL</t>
  </si>
  <si>
    <t>97823434D1</t>
  </si>
  <si>
    <t>REAGENTI - Fornitura in service omnicomprensivo per l'acquisizione di sistemi diagnostici per il settore coagulazione per ASFO e CRO - Attivazione rinnovo contrattuale - ID 14REA003 - Lotto unico</t>
  </si>
  <si>
    <t>INSTRUMENTATION LABORATORY S.P.A.</t>
  </si>
  <si>
    <t>02368591208</t>
  </si>
  <si>
    <t>9655838995</t>
  </si>
  <si>
    <t>ECONOMALE- Fornitura di Energia Elettrica e servizio connessi ed. 20 lotto n. 4 - ID ed. 20 – ID 2513 - Lotto 4</t>
  </si>
  <si>
    <t>06655971007</t>
  </si>
  <si>
    <t xml:space="preserve">ENEL ENERGIA SPA </t>
  </si>
  <si>
    <t>Z783AFD3D8</t>
  </si>
  <si>
    <t>REAGENTI - Fornitura in service di diagnostiche infettivologiche per l'Hub di Microbiologia e Virologia - affidamento ex art. 63, comma 2, lett. c) D.Lgs. 50/2016 - ID 15REA019 - Lotto 2</t>
  </si>
  <si>
    <t>04337640280</t>
  </si>
  <si>
    <t>ALIFAX SRL</t>
  </si>
  <si>
    <t>9800910EC7</t>
  </si>
  <si>
    <t>REAGENTI - Fornitura in service di diagnostiche infettivologiche per l'Hub di Microbiologia e Virologia - affidamento ex art. 63, comma 2, lett. c) D.Lgs. 50/2016 - ID 15REA019 - Lotto 3</t>
  </si>
  <si>
    <t>07599490963</t>
  </si>
  <si>
    <t>CEPHEID SRL</t>
  </si>
  <si>
    <t>ZC33AFD85F</t>
  </si>
  <si>
    <t>REAGENTI - Fornitura in service di diagnostiche infettivologiche per l'Hub di Microbiologia e Virologia - affidamento ex art. 63, comma 2, lett. c) D.Lgs. 50/2016 - ID 15REA019 - Lotto 4</t>
  </si>
  <si>
    <t>ELITECH GROUP SPA</t>
  </si>
  <si>
    <t>ZEF3AFDC63</t>
  </si>
  <si>
    <t>REAGENTI - Fornitura in service di diagnostiche infettivologiche per l'Hub di Microbiologia e Virologia - affidamento ex art. 63, comma 2, lett. c) D.Lgs. 50/2016 - ID 15REA019 - Lotto 5</t>
  </si>
  <si>
    <t>ZF03AFDDA3</t>
  </si>
  <si>
    <t>REAGENTI - Fornitura in service di diagnostiche infettivologiche per l'Hub di Microbiologia e Virologia - affidamento ex art. 63, comma 2, lett. c) D.Lgs. 50/2016 - ID 15REA019 - Lotto 7</t>
  </si>
  <si>
    <t>9801296D51</t>
  </si>
  <si>
    <t>REAGENTI - Fornitura in service di diagnostiche infettivologiche per l'Hub di Microbiologia e Virologia - affidamento ex art. 63, comma 2, lett. c) D.Lgs. 50/2016 - ID 15REA019 - Lotto 8</t>
  </si>
  <si>
    <t>Z0C3AFDDF4</t>
  </si>
  <si>
    <t>REAGENTI - Fornitura in service di diagnostiche infettivologiche per l'Hub di Microbiologia e Virologia - affidamento ex art. 63, comma 2, lett. c) D.Lgs. 50/2016 - ID 15REA019 - Lotto 9</t>
  </si>
  <si>
    <t>04185110154</t>
  </si>
  <si>
    <t>BECKMAN COULTER SRL</t>
  </si>
  <si>
    <t>ZC73AFDE5A</t>
  </si>
  <si>
    <t>REAGENTI - Fornitura in service di diagnostiche infettivologiche per l'Hub di Microbiologia e Virologia - affidamento ex art. 63, comma 2, lett. c) D.Lgs. 50/2016 - ID 15REA019 - Lotto 10</t>
  </si>
  <si>
    <t>03222390159</t>
  </si>
  <si>
    <t>DASIT SPA</t>
  </si>
  <si>
    <t>Z1D3AFDE9D</t>
  </si>
  <si>
    <t>REAGENTI - Fornitura in service di diagnostiche infettivologiche per l'Hub di Microbiologia e Virologia - affidamento ex art. 63, comma 2, lett. c) D.Lgs. 50/2016 - ID 15REA019 - Lotto 11</t>
  </si>
  <si>
    <t>09971540159</t>
  </si>
  <si>
    <t>MERIDIAN BIOSCIENCE EUROPE SRL</t>
  </si>
  <si>
    <t>ZFA3B09F86</t>
  </si>
  <si>
    <t>PROTESICO - Fornitura di "Sostituti d'osso" - affidamento ex art. 63, comma 2, lett. c) D.Lgs. 50/2016  - ID 16PRO006 - Lotto 2</t>
  </si>
  <si>
    <t>Affidamento diretto in adesione ad Accordo Quadro/ Convenzione, stipulato da soggetto aggregatore (ARCS)</t>
  </si>
  <si>
    <t>09012850153</t>
  </si>
  <si>
    <t xml:space="preserve">ZIMMER BIOMET ITALIA SRL </t>
  </si>
  <si>
    <t>Z0C3B0ADD0</t>
  </si>
  <si>
    <t>PROTESICO - Fornitura di "Sostituti d'osso" - affidamento ex art. 63, comma 2, lett. c) D.Lgs. 50/2016  - ID 16PRO006 - Lotto 7</t>
  </si>
  <si>
    <t>02971380247</t>
  </si>
  <si>
    <t>GEISTLICH BIOMATERIALS ITALIA SRL</t>
  </si>
  <si>
    <t>Z883B0B0D7</t>
  </si>
  <si>
    <t>PROTESICO - Fornitura di "Sostituti d'osso" - affidamento ex art. 63, comma 2, lett. c) D.Lgs. 50/2016  - ID 16PRO006 - Lotto 9</t>
  </si>
  <si>
    <t>08082461008</t>
  </si>
  <si>
    <t>JOHNSON &amp; JOHNSON MEDICAL SPA</t>
  </si>
  <si>
    <t>Z723B0B1C6</t>
  </si>
  <si>
    <t>PROTESICO - Fornitura di "Sostituti d'osso" - affidamento ex art. 63, comma 2, lett. c) D.Lgs. 50/2016  - ID 16PRO006 - Lotto 12</t>
  </si>
  <si>
    <t>9817428DDD</t>
  </si>
  <si>
    <t>REAGENTI - Fornitura in full service di strumentazione, reagenti e materiali di consumo per citofluorimetria - affidamento ex art. 63, comma 2, lett. c) D.Lgs. 50/2016  - ID 16REA002 - Lotto 2</t>
  </si>
  <si>
    <t>ZD93B20749</t>
  </si>
  <si>
    <t>REAGENTI - Fornitura di verifiche esterne di qualità - affidamento ex art. 63, comma 2, lett. c) D.Lgs. 50/2016 - ID 16REA006 - Lotto 1</t>
  </si>
  <si>
    <t>THERMO FISHER DIAGNOSTICS SPA</t>
  </si>
  <si>
    <t>Z453B20798</t>
  </si>
  <si>
    <t>REAGENTI - Fornitura di verifiche esterne di qualità - affidamento ex art. 63, comma 2, lett. c) D.Lgs. 50/2016 - ID 16REA006 - Lotto 3</t>
  </si>
  <si>
    <t>92015900589</t>
  </si>
  <si>
    <t>RANDOX LABORATORIES LIMITED</t>
  </si>
  <si>
    <t>Z373B207BE</t>
  </si>
  <si>
    <t>REAGENTI - Fornitura di verifiche esterne di qualità - affidamento ex art. 63, comma 2, lett. c) D.Lgs. 50/2016 - ID 16REA006 - Lotto 4</t>
  </si>
  <si>
    <t>Z013B207E5</t>
  </si>
  <si>
    <t>REAGENTI - Fornitura di verifiche esterne di qualità - affidamento ex art. 63, comma 2, lett. c) D.Lgs. 50/2016 - ID 16REA006 - Lotto 7</t>
  </si>
  <si>
    <t>ZF93B20811</t>
  </si>
  <si>
    <t>REAGENTI - Fornitura di verifiche esterne di qualità - affidamento ex art. 63, comma 2, lett. c) D.Lgs. 50/2016 - ID 16REA006 - Lotto 8</t>
  </si>
  <si>
    <t>ZE03B20831</t>
  </si>
  <si>
    <t>REAGENTI - Fornitura di verifiche esterne di qualità - affidamento ex art. 63, comma 2, lett. c) D.Lgs. 50/2016 - ID 16REA006 - Lotto 9</t>
  </si>
  <si>
    <t>Z153B20862</t>
  </si>
  <si>
    <t>REAGENTI - Fornitura di verifiche esterne di qualità - affidamento ex art. 63, comma 2, lett. c) D.Lgs. 50/2016 - ID 16REA006 - Lotto 11</t>
  </si>
  <si>
    <t>ZA53B218A5</t>
  </si>
  <si>
    <t>REAGENTI - Fornitura di verifiche esterne di qualità - affidamento ex art. 63, comma 2, lett. c) D.Lgs. 50/2016 - ID 16REA006 - Lotto 13</t>
  </si>
  <si>
    <t>Z713B21A51</t>
  </si>
  <si>
    <t>REAGENTI - Fornitura di verifiche esterne di qualità - affidamento ex art. 63, comma 2, lett. c) D.Lgs. 50/2016 - ID 16REA006 - Lotto 15</t>
  </si>
  <si>
    <t>Z873B21B58</t>
  </si>
  <si>
    <t>REAGENTI - Fornitura di verifiche esterne di qualità - affidamento ex art. 63, comma 2, lett. c) D.Lgs. 50/2016 - ID 16REA006 - Lotto 18</t>
  </si>
  <si>
    <t>Z363B21D0B</t>
  </si>
  <si>
    <t>REAGENTI - Fornitura di verifiche esterne di qualità - affidamento ex art. 63, comma 2, lett. c) D.Lgs. 50/2016 - ID 16REA006 - Lotto 20</t>
  </si>
  <si>
    <t>Z863B21E04</t>
  </si>
  <si>
    <t>REAGENTI - Fornitura di verifiche esterne di qualità - affidamento ex art. 63, comma 2, lett. c) D.Lgs. 50/2016 - ID 16REA006 - Lotto 22</t>
  </si>
  <si>
    <t>Z973B21EAD</t>
  </si>
  <si>
    <t>REAGENTI - Fornitura di verifiche esterne di qualità - affidamento ex art. 63, comma 2, lett. c) D.Lgs. 50/2016 - ID 16REA006 - Lotto 23</t>
  </si>
  <si>
    <t>Z433B2208C</t>
  </si>
  <si>
    <t>REAGENTI - Fornitura di verifiche esterne di qualità - affidamento ex art. 63, comma 2, lett. c) D.Lgs. 50/2016 - ID 16REA006 - Lotto 24</t>
  </si>
  <si>
    <t>Z9A3B22172</t>
  </si>
  <si>
    <t>REAGENTI - Fornitura di verifiche esterne di qualità - affidamento ex art. 63, comma 2, lett. c) D.Lgs. 50/2016 - ID 16REA006 - Lotto 25</t>
  </si>
  <si>
    <t>Z163B22225</t>
  </si>
  <si>
    <t>REAGENTI - Fornitura di verifiche esterne di qualità - affidamento ex art. 63, comma 2, lett. c) D.Lgs. 50/2016 - ID 16REA006 - Lotto 28</t>
  </si>
  <si>
    <t>04612750481</t>
  </si>
  <si>
    <t>AZIENDA OSPEDALIERO-UNIVERSITARIA CAREGGI</t>
  </si>
  <si>
    <t>Z953B2230A</t>
  </si>
  <si>
    <t>REAGENTI - Fornitura di verifiche esterne di qualità - affidamento ex art. 63, comma 2, lett. c) D.Lgs. 50/2016 - ID 16REA006 - Lotto 31</t>
  </si>
  <si>
    <t>Z6B3B2237C</t>
  </si>
  <si>
    <t>REAGENTI - Fornitura di verifiche esterne di qualità - affidamento ex art. 63, comma 2, lett. c) D.Lgs. 50/2016 - ID 16REA006 - Lotto 33</t>
  </si>
  <si>
    <t>Z9B3B224A8</t>
  </si>
  <si>
    <t>REAGENTI - Fornitura di verifiche esterne di qualità - affidamento ex art. 63, comma 2, lett. c) D.Lgs. 50/2016 - ID 16REA006 - Lotto 36</t>
  </si>
  <si>
    <t>ZF43B2251D</t>
  </si>
  <si>
    <t>REAGENTI - Fornitura di verifiche esterne di qualità - affidamento ex art. 63, comma 2, lett. c) D.Lgs. 50/2016 - ID 16REA006 - Lotto 38</t>
  </si>
  <si>
    <t>Z473B2258C</t>
  </si>
  <si>
    <t>REAGENTI - Fornitura di verifiche esterne di qualità - affidamento ex art. 63, comma 2, lett. c) D.Lgs. 50/2016 - ID 16REA006 - Lotto 39</t>
  </si>
  <si>
    <t>Z503B22603</t>
  </si>
  <si>
    <t>REAGENTI - Fornitura di verifiche esterne di qualità - affidamento ex art. 63, comma 2, lett. c) D.Lgs. 50/2016 - ID 16REA006 - Lotto 40</t>
  </si>
  <si>
    <t>Z5C3B22A3A</t>
  </si>
  <si>
    <t>REAGENTI - Fornitura di verifiche esterne di qualità - affidamento ex art. 63, comma 2, lett. c) D.Lgs. 50/2016 - ID 16REA006 - Lotto 42</t>
  </si>
  <si>
    <t>Z033B22BBB</t>
  </si>
  <si>
    <t>REAGENTI - Fornitura di verifiche esterne di qualità - affidamento ex art. 63, comma 2, lett. c) D.Lgs. 50/2016 - ID 16REA006 - Lotto 43</t>
  </si>
  <si>
    <t>Z6E3B22C23</t>
  </si>
  <si>
    <t>REAGENTI - Fornitura di verifiche esterne di qualità - affidamento ex art. 63, comma 2, lett. c) D.Lgs. 50/2016 - ID 16REA006 - Lotto 46</t>
  </si>
  <si>
    <t>ZE13B22CBD</t>
  </si>
  <si>
    <t>REAGENTI - Fornitura di verifiche esterne di qualità - affidamento ex art. 63, comma 2, lett. c) D.Lgs. 50/2016 - ID 16REA006 - Lotto 55</t>
  </si>
  <si>
    <t>Z8D3AA18D7</t>
  </si>
  <si>
    <t>REAGENTI - Fornitura di test rapidi su campioni salivari per screening regionale HCV - ID 23REA003 - Lotto unico</t>
  </si>
  <si>
    <t>Z333979C5F</t>
  </si>
  <si>
    <t>ECONOMALE - Software di autenticazione Hosted Ezproxy, per 12 MESI - Preventivo 9200000670 del 12/12/2022</t>
  </si>
  <si>
    <t>Affidamento diretto ai sensi dell’art. 36, comma 2, lett. a) del D.Lgs. n. 50/2016 e s.m.i., come derogato dall’art. 1, comma 2, lett. a) del D.L. n. 76/2020, convertito con modifiche dalla L.120/2020 e da ultimo modificato con D.L. 77/2021, convertito con modifiche dalla L. 108/2021</t>
  </si>
  <si>
    <t>04011340488</t>
  </si>
  <si>
    <t>OCLC SRL</t>
  </si>
  <si>
    <t>ZE939A0DF1</t>
  </si>
  <si>
    <t>PRESIDI - Fornitura di medicazione in schiuma di poliuretano non adesiva con ibuprofene, per 12 MESI - Offerta n.2023010161 del  20/01/23</t>
  </si>
  <si>
    <t>04029180371</t>
  </si>
  <si>
    <t>COLOPLAST S.P.A.</t>
  </si>
  <si>
    <t>Z6B39A1C06</t>
  </si>
  <si>
    <t>FARMACI - Fornitura di Lugol debole iodio 2% flacone 100 ml, per 12 MESI - RDO : rfq_44141
Piattaforma eAppaltiFVG</t>
  </si>
  <si>
    <t>1)'02405040284; 2)07356050638</t>
  </si>
  <si>
    <t>1) KALTEK S.R.L.; 2) FARMACIE INTERNAZIONALI S.A.S.</t>
  </si>
  <si>
    <t>02405040284</t>
  </si>
  <si>
    <t>KALTEK S.R.L.</t>
  </si>
  <si>
    <t>Z7739A1F42</t>
  </si>
  <si>
    <t>FARMACI - Fornitura di Lugol forte iodio 5% flacone 100 ml, per 12 MESI - RDO : rfq_44140
Piattaforma eAppaltiFVG</t>
  </si>
  <si>
    <t>Z8239D3394</t>
  </si>
  <si>
    <t>PRESIDI - Fornitura di stent autoespandibile dedicato per i grandi vasi , per 12 MESI - RDO:rfq_44502
Piattaforma eAppaltiFVG</t>
  </si>
  <si>
    <t>01681100150</t>
  </si>
  <si>
    <t>SEDA S.P.A. A SOCIO UNICO</t>
  </si>
  <si>
    <t>Z813A2E34E</t>
  </si>
  <si>
    <t>FARMACI - Fornitura di Levonorgestrel 20mcg/24 ore sistema a rilascio uterino - MIRENA, per 12 MESI - Preventivo n. IT-23-1175-1</t>
  </si>
  <si>
    <t>05849130157</t>
  </si>
  <si>
    <t>BAYER S.P.A.</t>
  </si>
  <si>
    <t>9651972344</t>
  </si>
  <si>
    <t>FARMACI - Fornitura di "Sacca OLIMEL NE9 1500 ml" , per 12 MESI - RdO : rfq_44630</t>
  </si>
  <si>
    <t>00492340583</t>
  </si>
  <si>
    <t>BAXTER S.P.A.</t>
  </si>
  <si>
    <t>ZCB3A38666</t>
  </si>
  <si>
    <t>FARMACI - Fornitura di "Hepilor liquido stick monodose", per 12 MESI - RDI: rfi_4367 
Piattaforma eAppaltiFVG</t>
  </si>
  <si>
    <t>01904860671</t>
  </si>
  <si>
    <t>AZIENDA FARMACEUTICA ITALIANA S.R.L.</t>
  </si>
  <si>
    <t>ZC13A4509F</t>
  </si>
  <si>
    <t>PRESIDI - Fornitura di materiale di consumo per S.H.O.W. - sistema a circuito chiuso per recupero liquidi organici, per 12 MESI - RDO MePA n. 2741654</t>
  </si>
  <si>
    <t>02637250248</t>
  </si>
  <si>
    <t>IN.CAS. SRL</t>
  </si>
  <si>
    <t>Z9B3A8B1D7</t>
  </si>
  <si>
    <t xml:space="preserve">FARMACI - DIETETICI - Fornitura di FRUITIVITS 30 BUSTE, per 12 MESI - Preventivo N.2875/2023/NHS </t>
  </si>
  <si>
    <t>02401440157</t>
  </si>
  <si>
    <t>NESTLE' ITALIANA SPA</t>
  </si>
  <si>
    <t>9705623578</t>
  </si>
  <si>
    <t>FARMACI - DIETETICI - Fornitura di PKU GOLIKE PLUS 3-16 30 BUSTE , per 12 MESI - RdO: rfq_45477 Piattaforma EappaltiFVG</t>
  </si>
  <si>
    <t>03736410139</t>
  </si>
  <si>
    <t>APR APPLIED PHARMA RESEARCH ITALY SRL</t>
  </si>
  <si>
    <t>980006771F</t>
  </si>
  <si>
    <t>PRESIDI - Fornitura di Ricarica per suturatrice ENDO GIA ULTRA TRI-STAPLE per interventi di chirurgia polmonare (lobectomia), per 12 MESI - RDO MePA n. 2765113</t>
  </si>
  <si>
    <t>980582893F</t>
  </si>
  <si>
    <t>PRESIDI - Fornitura di materiali ad uso odontoiatrico, per 12 MESI -  RdI rfi_4596 
(area messaggi)</t>
  </si>
  <si>
    <t>13088630150</t>
  </si>
  <si>
    <t>HENRY SCHEIN KRUGG S.R.L.</t>
  </si>
  <si>
    <t>98347948BF</t>
  </si>
  <si>
    <t>PROTESICO - Fornitura di Protesi endovascolari, per 12 MESI -  RdI rfi_4596 
(area messaggi)</t>
  </si>
  <si>
    <t>03748120155</t>
  </si>
  <si>
    <t>W.L.GORE &amp; ASSOCIATI SRL</t>
  </si>
  <si>
    <t>987282943A</t>
  </si>
  <si>
    <t>PROTESICO - Fornitura di "Dispositivi impiantabili attivi per la funzionalità cardiaca e relativi elettrocateteri - pacemaker" - ex Accordo quadro CONSIP ID.2113 (esaurito), per 10 MESI - Offerta Prot. 0802/2023/CC/im del 24/05/2023</t>
  </si>
  <si>
    <t>MICROPORT CRM srl</t>
  </si>
  <si>
    <t>9873932274</t>
  </si>
  <si>
    <t>PROTESICO - Fornitura di "Dispositivi impiantabili attivi per la funzionalità cardiaca e relativi elettrocateteri - pacemaker" - ex Accordo quadro CONSIP ID.2113 (esaurito), per 10 MESI - Offerta Prot.n. 0550/23/CRM/kn del 31/05/2023</t>
  </si>
  <si>
    <t>9874507CF2</t>
  </si>
  <si>
    <t>PROTESICO - Fornitura di "Dispositivi impiantabili attivi per la funzionalità cardiaca e relativi elettrocateteri - pacemaker" - Accordo quadro CONSIP ID.2113 (esaurito), per 10 MESI - Offerta CNP2-0040/2021-0436/P del 29/05/2023</t>
  </si>
  <si>
    <t>ABBOTT MEDICAL ITALIA SPA</t>
  </si>
  <si>
    <t>9874627FF8</t>
  </si>
  <si>
    <t>PROTESICO - Fornitura di "Dispositivi impiantabili attivi per la funzionalità cardiaca e relativi elettrocateteri - pacemaker" - Accordo quadro CONSIP ID.2113 (esaurito), per 10 MESI - Offerta Prot.n.0039211/P del 24/05/2023</t>
  </si>
  <si>
    <t>9874380427</t>
  </si>
  <si>
    <t>PROTESICO - Fornitura di "Dispositivi impiantabili attivi per la funzionalità cardiaca e relativi elettrocateteri - pacemaker" - Accordo quadro CONSIP ID.2113 (esaurito), per 10 MESI - Offerta Prot.n. 0550/23/CRM/kn del 31/05/2023</t>
  </si>
  <si>
    <t>9873732D65</t>
  </si>
  <si>
    <t>PROTESICO - Fornitura di "Dispositivi impiantabili attivi per la funzionalità cardiaca e relativi elettrocateteri - pacemaker" - Accordo quadro CONSIP ID.2113 (esaurito), per 10 MESI - Offerta Prot. 0802/2023/CC/im del 24/05/2023</t>
  </si>
  <si>
    <t>98746746C4</t>
  </si>
  <si>
    <t>9874906638</t>
  </si>
  <si>
    <t>PROTESICO - Fornitura di "Dispositivi impiantabili attivi per la funzionalità cardiaca e relativi elettrocateteri - pacemaker" - Accordo quadro CONSIP ID.2113 (esaurito), per 10 MESI - Offerta del 25/05/2023</t>
  </si>
  <si>
    <t>ZE13BA4282</t>
  </si>
  <si>
    <t>FARMACI - Fornitura di Tubercolina PPD bovina ed aviare  , per 12 MESI - Offerta come da lettera accordo quadro fornitura Tubercolina n . 123_2022</t>
  </si>
  <si>
    <t>ISTITUTO ZOOPROFILATTICO SPERIMENTALE DELL'UMBRIA E DELLE MARCHE</t>
  </si>
  <si>
    <t>ZBA3B9D3FD</t>
  </si>
  <si>
    <t>REAGENTI - Fornitura di programmi di certificazione professionale EQA/PT UK NEQAS LI/H per il Laboratorio Patologia Clinica, per 12 MESI - Offerta prot. n. RIN2303</t>
  </si>
  <si>
    <t>10926940965</t>
  </si>
  <si>
    <t>FLOW ASSESSMENT SRL</t>
  </si>
  <si>
    <t>Z0A3BBC7A7</t>
  </si>
  <si>
    <t>Presidi - Fornitura di "Accessori My Life Orbisoft Universal Ypsopump", per 12 MESI - Trattativa diretta MePA n. 2062710</t>
  </si>
  <si>
    <t>08438570965</t>
  </si>
  <si>
    <t>YPSOMED ITALIA SRL A SOCIO UNICO</t>
  </si>
  <si>
    <t>ZE13C32F00</t>
  </si>
  <si>
    <t>REAGENTI - Fornitura in service di sistemi analitici per esami di genetica molecolare - affidamento ex art. 63, comma 2, lett. c) D.Lgs. 50/2016 - ID 15REA001 - Lotto 1</t>
  </si>
  <si>
    <t>08763060152</t>
  </si>
  <si>
    <t>NUCLEAR LASER MEDICINE S.R.L.</t>
  </si>
  <si>
    <t>Z5B3C32F29</t>
  </si>
  <si>
    <t>REAGENTI - Fornitura in service di sistemi analitici per esami di genetica molecolare - affidamento ex art. 63, comma 2, lett. c) D.Lgs. 50/2016 - ID 15REA001 - Lotto 3</t>
  </si>
  <si>
    <t>A005D501D3</t>
  </si>
  <si>
    <t>PRESIDI - Fornitura di stent, aghi e altro materiale per radiologia interventistica - affidamento ex art. 63, comma 2, lett. c) D.Lgs. 50/2016 - ID 16PRE023.1 - Lotto 11</t>
  </si>
  <si>
    <t>W.L. GORE E ASSOCIATI SRL</t>
  </si>
  <si>
    <t>ZC13C3D2F0</t>
  </si>
  <si>
    <t>PROTESICO - Fornitura di "Materiale e protesi per ORL" - affidamento ex art. 63, comma 2, lett c) D.Lgs 50/2016 - ID 17PRE014 - Lotto 58</t>
  </si>
  <si>
    <t>02504711207</t>
  </si>
  <si>
    <t xml:space="preserve">COCHLEAR  ITALIA SRL </t>
  </si>
  <si>
    <t>COCHLEAR ITALIA SRL</t>
  </si>
  <si>
    <t>A00A03A9F0</t>
  </si>
  <si>
    <t>PROTESICO - Fornitura di "Set procedurali e materiali in Tnt sterile per sala operatoria" - affidamento ex art. 63, comma 2, lett c) D.Lgs 50/2016 - ID 14ECO020 - Lotto 1</t>
  </si>
  <si>
    <t>00615530672</t>
  </si>
  <si>
    <t>SERVIZI OSPEDALIERI SPA</t>
  </si>
  <si>
    <t>ZBE3C6BF35</t>
  </si>
  <si>
    <t>REAGENTI - Fornitura in service di sistemi diagnostici per l’esecuzione di esami per la ricerca di sangue occulto nelle feci - ID 15REA014 - Lotto 1</t>
  </si>
  <si>
    <t>00248660599</t>
  </si>
  <si>
    <t>MEDICAL SYSTEMS SPA</t>
  </si>
  <si>
    <t>A00E9E982E</t>
  </si>
  <si>
    <t>PRESIDI - Fornitura di dispositivi fissaggio catetere, aghi cannula e altro materiale per anestesia e rianimazione - affidamento ex art. 63, comma 2, lett. c) D.Lgs. 50/2016 - ID 16PRE012 - Lotto 14</t>
  </si>
  <si>
    <t>BECTON DICKINSON ITALIA - SPA</t>
  </si>
  <si>
    <t>A001814F80</t>
  </si>
  <si>
    <t>PROTESICO: Fornitura di Lenti intraoculari  - affidamento ex art. 63, comma 2, lett. c) D.Lgs. 50/2016 - ID 16PRO005  - Lotto 2</t>
  </si>
  <si>
    <t>07435060152</t>
  </si>
  <si>
    <t>ALCON ITALIA SPA</t>
  </si>
  <si>
    <t>ZBB3C1C8B1</t>
  </si>
  <si>
    <t>PROTESICO: Fornitura di Lenti intraoculari  - affidamento ex art. 63, comma 2, lett. c) D.Lgs. 50/2016 - ID 16PRO005  - Lotto 3</t>
  </si>
  <si>
    <t>07121831007</t>
  </si>
  <si>
    <t xml:space="preserve">AMO ITALY SRL </t>
  </si>
  <si>
    <t>A0018A24B2</t>
  </si>
  <si>
    <t>PROTESICO: Fornitura di Lenti intraoculari  - affidamento ex art. 63, comma 2, lett. c) D.Lgs. 50/2016 - ID 16PRO005  - Lotto 5</t>
  </si>
  <si>
    <t>Z4C3C1D6E5</t>
  </si>
  <si>
    <t>PROTESICO: Fornitura di Lenti intraoculari  - affidamento ex art. 63, comma 2, lett. c) D.Lgs. 50/2016 - ID 16PRO005  - Lotto 6</t>
  </si>
  <si>
    <t>ZB63C1D803</t>
  </si>
  <si>
    <t>PROTESICO: Fornitura di Lenti intraoculari  - affidamento ex art. 63, comma 2, lett. c) D.Lgs. 50/2016 - ID 16PRO005  - Lotto 7</t>
  </si>
  <si>
    <t>Z0E3C1DCBC</t>
  </si>
  <si>
    <t>PROTESICO: Fornitura di Lenti intraoculari  - affidamento ex art. 63, comma 2, lett. c) D.Lgs. 50/2016 - ID 16PRO005  - Lotto 8</t>
  </si>
  <si>
    <t>ZC33C063FF</t>
  </si>
  <si>
    <t>PROTESICO: Fornitura di Lenti intraoculari  - affidamento ex art. 63, comma 2, lett. c) D.Lgs. 50/2016 - ID 16PRO005  - Lotto 9</t>
  </si>
  <si>
    <t>Z3D3C1DF99</t>
  </si>
  <si>
    <t>PROTESICO: Fornitura di Lenti intraoculari  - affidamento ex art. 63, comma 2, lett. c) D.Lgs. 50/2016 - ID 16PRO005  - Lotto 10</t>
  </si>
  <si>
    <t>03894550288</t>
  </si>
  <si>
    <t>A.M.R SRL</t>
  </si>
  <si>
    <t>A001BAC6B8</t>
  </si>
  <si>
    <t>PROTESICO: Fornitura di Lenti intraoculari  - affidamento ex art. 63, comma 2, lett. c) D.Lgs. 50/2016 - ID 16PRO005  - Lotto 11</t>
  </si>
  <si>
    <t>00474010345</t>
  </si>
  <si>
    <t xml:space="preserve">EMMECI 4 SRL </t>
  </si>
  <si>
    <t>Z0B3C1EAA2</t>
  </si>
  <si>
    <t>PROTESICO: Fornitura di Lenti intraoculari  - affidamento ex art. 63, comma 2, lett. c) D.Lgs. 50/2016 - ID 16PRO005  - Lotto 12</t>
  </si>
  <si>
    <t>A001DA1429</t>
  </si>
  <si>
    <t>PROTESICO: Fornitura di Lenti intraoculari  - affidamento ex art. 63, comma 2, lett. c) D.Lgs. 50/2016 - ID 16PRO005  - Lotto 13</t>
  </si>
  <si>
    <t>02440170286</t>
  </si>
  <si>
    <t>TRIVENETA MEDICAL TECHNOLOGY SRL</t>
  </si>
  <si>
    <t>Z923C1EEAA</t>
  </si>
  <si>
    <t>PROTESICO: Fornitura di Lenti intraoculari  - affidamento ex art. 63, comma 2, lett. c) D.Lgs. 50/2016 - ID 16PRO005  - Lotto 18</t>
  </si>
  <si>
    <t>ZA83C20739</t>
  </si>
  <si>
    <t>PROTESICO: Fornitura di Lenti intraoculari  - affidamento ex art. 63, comma 2, lett. c) D.Lgs. 50/2016 - ID 16PRO005.1 - Lotto 16</t>
  </si>
  <si>
    <t>ZA33C208D1</t>
  </si>
  <si>
    <t>PROTESICO: Fornitura di Lenti intraoculari  - affidamento ex art. 63, comma 2, lett. c) D.Lgs. 50/2016 - ID 16PRO005.1 - Lotto 21</t>
  </si>
  <si>
    <t>Z013C7EF32</t>
  </si>
  <si>
    <t>PROTESICO: Fornitura di Protesi di Spalla  - affidamento ex art. 63, comma 2, lett. c) D.Lgs. 50/2016 - ID 17PRO005 - Lotto 3, pos 1</t>
  </si>
  <si>
    <t>01427710304</t>
  </si>
  <si>
    <t>LIMACORPORATE SPA</t>
  </si>
  <si>
    <t>Z1A3C7F00D</t>
  </si>
  <si>
    <t>PROTESICO: Fornitura di Protesi di Spalla  - affidamento ex art. 63, comma 2, lett. c) D.Lgs. 50/2016 - ID 17PRO005 - Lotto 3, pos 4</t>
  </si>
  <si>
    <t>04889070282</t>
  </si>
  <si>
    <t>J-TECH SRL</t>
  </si>
  <si>
    <t>ZEE3C7F14E</t>
  </si>
  <si>
    <t>PROTESICO: Fornitura di Protesi di Spalla  - affidamento ex art. 63, comma 2, lett. c) D.Lgs. 50/2016 - ID 17PRO005 - Lotto 3, pos 5</t>
  </si>
  <si>
    <t>04207480270</t>
  </si>
  <si>
    <t xml:space="preserve">BIOMEDIKA SRL </t>
  </si>
  <si>
    <t>Z173C7FEEE</t>
  </si>
  <si>
    <t>PROTESICO: Fornitura di Protesi di Spalla  - affidamento ex art. 63, comma 2, lett. c) D.Lgs. 50/2016 - ID 17PRO005 - Lotto 5 pos 2</t>
  </si>
  <si>
    <t>Z163C7FFA4</t>
  </si>
  <si>
    <t>PROTESICO: Fornitura di Protesi di Spalla  - affidamento ex art. 63, comma 2, lett. c) D.Lgs. 50/2016 - ID 17PRO005 - Lotto 5 pos 3</t>
  </si>
  <si>
    <t>ZB73C82DFA</t>
  </si>
  <si>
    <t>PROTESICO: Fornitura di "Protesi Endovascolari"- affidamento ex art. 63, comma 2, lett. c) D.Lgs. 50/2016 - ID 17PRO009 - Lotto 3 pos 1</t>
  </si>
  <si>
    <t>03493440162</t>
  </si>
  <si>
    <t>JOTEC SRL</t>
  </si>
  <si>
    <t>JOTEC SRL SU</t>
  </si>
  <si>
    <t>A0147857E6</t>
  </si>
  <si>
    <t>PROTESICO: Fornitura di "Protesi Endovascolari"- affidamento ex art. 63, comma 2, lett. c) D.Lgs. 50/2016 - ID 17PRO009 - Lotto 4 pos 2</t>
  </si>
  <si>
    <t>11819500965</t>
  </si>
  <si>
    <t>CORDIS ITALY SRL</t>
  </si>
  <si>
    <t>A0147E571F</t>
  </si>
  <si>
    <t>PROTESICO: Fornitura di "Protesi Endovascolari"- affidamento ex art. 63, comma 2, lett. c) D.Lgs. 50/2016 - ID 17PRO009 - Lotto 5 pos 2</t>
  </si>
  <si>
    <t>Z4F3C82F5C</t>
  </si>
  <si>
    <t>PROTESICO: Fornitura di "Protesi Endovascolari"- affidamento ex art. 63, comma 2, lett. c) D.Lgs. 50/2016 - ID 17PRO009 - Lotto 8 pos 1</t>
  </si>
  <si>
    <t>ZDD3CA48B1</t>
  </si>
  <si>
    <t>PRESIDI - Fornitura di Aghi e altro materiale per oftalmologia - affidamento ex art. 63, comma 2, lett. c) D.Lgs. 50/2016 - ID 16PRE024 - Lotto 48</t>
  </si>
  <si>
    <t>07220700962</t>
  </si>
  <si>
    <t>BEAVER VISITEC INTERNATIONAL SALES LTD</t>
  </si>
  <si>
    <t>A01755ED92</t>
  </si>
  <si>
    <t>PRESIDI - Fornitura di Aghi e altro materiale per oftalmologia - affidamento ex art. 63, comma 2, lett. c) D.Lgs. 50/2016 - ID 16PRE024 - Lotto 84</t>
  </si>
  <si>
    <t>Z153CA48B6</t>
  </si>
  <si>
    <t>PRESIDI - Fornitura di Aghi e altro materiale per oftalmologia - affidamento ex art. 63, comma 2, lett. c) D.Lgs. 50/2016 - ID 16PRE024 - Lotto 124</t>
  </si>
  <si>
    <t>07393830158</t>
  </si>
  <si>
    <t>BAUSCH &amp; LOMB IOM SPA</t>
  </si>
  <si>
    <t>Z5F3CA327F</t>
  </si>
  <si>
    <t>REAGENTI - Fornitura in full service di sistemi per esami di genetica molecolare - affidamento ex art. 63, comma 2, lett. c) D.Lgs. 50/2016 - ID 15REA005 - Lotto 4</t>
  </si>
  <si>
    <t>02881020271</t>
  </si>
  <si>
    <t>EXPERTEAM SRL</t>
  </si>
  <si>
    <t>ZE33CA32C7</t>
  </si>
  <si>
    <t>REAGENTI - Fornitura in full service di sistemi per esami di genetica molecolare - affidamento ex art. 63, comma 2, lett. c) D.Lgs. 50/2016 - ID 15REA005 - Lotto 5</t>
  </si>
  <si>
    <t>A027B4C44B</t>
  </si>
  <si>
    <t>REAGENTI - Fornitura in service di strumenti e materiali per la raccolta, lavorazione, tracciabilità e movimentazione massiva delle unità di sangue ed emocomponenti occorrenti al Dipartimento Trasfusionale Udinese e a quello Giuliano Isontino; per la raccolta e preparazione dei siero colliri e gel piastrinici, per la tracciabilità e movimentazione massiva delle unità di tutti e tre i Dipartimenti trasfusionali, compreso quello pordenonese - affidamento ex art. 76, comma 2, lett. c) D.Lgs. 36/2023 - ID 16REA013 - Lotto 1</t>
  </si>
  <si>
    <t>FRESENIUS KABI ITALIA SRL</t>
  </si>
  <si>
    <t>Z9C3D31109</t>
  </si>
  <si>
    <t>REAGENTI - Fornitura in service di strumenti e materiali per la raccolta, lavorazione, tracciabilità e movimentazione massiva delle unità di sangue ed emocomponenti occorrenti al Dipartimento Trasfusionale Udinese e a quello Giuliano Isontino; per la raccolta e preparazione dei siero colliri e gel piastrinici, per la tracciabilità e movimentazione massiva delle unità di tutti e tre i Dipartimenti trasfusionali, compreso quello pordenonese - affidamento ex art. 76, comma 2, lett. c) D.Lgs. 36/2023 - ID 16REA013 - Lotto 5</t>
  </si>
  <si>
    <t>03310140128</t>
  </si>
  <si>
    <t>SISTEMA RACCOLTA DATI SRL - SIRADA</t>
  </si>
  <si>
    <t>Z413D11814</t>
  </si>
  <si>
    <t>REAGENTI - Fornitura in service di sistema diagnostico per esecuzione dell'esame VES (velocità di eritrosedimentazione) - affidamento ex art. 76, comma 2, lett. c) D.Lgs. 36/2023 - ID 15REA013 - Lotto UNICO</t>
  </si>
  <si>
    <t>Z9E3CD0E3D</t>
  </si>
  <si>
    <t>REAGENTI - Fornitura in full service si strumentazione, reagenti, materiali di consumo per l'effettuazione di colorazioni istochimiche, colorazioni di immunoistochimica e di ibridizzazione in situ - affidamento ex art. 76, comma 2, lett. c) D.Lgs. 36/2023 - ID 13REA007 - Lotto 1</t>
  </si>
  <si>
    <t>10181220152</t>
  </si>
  <si>
    <t>AGILENT TECHNOLOGIES ITALIA SPA</t>
  </si>
  <si>
    <t>A01CA86383</t>
  </si>
  <si>
    <t>REAGENTI - Fornitura in full service si strumentazione, reagenti, materiali di consumo per l'effettuazione di colorazioni istochimiche, colorazioni di immunoistochimica e di ibridizzazione in situ - affidamento ex art. 76, comma 2, lett. c) D.Lgs. 36/2023 - ID 13REA007 - Lotto 2</t>
  </si>
  <si>
    <t>12785290151</t>
  </si>
  <si>
    <t>ROCHE DIAGNOSTICS SPA</t>
  </si>
  <si>
    <t>A02CBC6D97</t>
  </si>
  <si>
    <t>REAGENTI - Fornitura di sistemi analitici in automazione e reagenti per l'esecuzione di esami di immunoematologia (II-II-III livello) eritrocitaria e piastrinica - affidamento ex art. 76, comma 2, lett. c) D.Lgs. 36/2023 - ID 16REA012 - Lotto 2</t>
  </si>
  <si>
    <t>10852890150</t>
  </si>
  <si>
    <t>GRIFOLS ITALIA SPA</t>
  </si>
  <si>
    <t>A025BF6853</t>
  </si>
  <si>
    <t>REAGENTI - Fornitura in full service di strumentazione, reagenti e materiali di consumo per citofluorimetria - affidamento ex art. 76, comma 2, lett. c) D.Lgs. 36/2023 - ID 16REA002 - Lotto 1</t>
  </si>
  <si>
    <t>A0337B81E7</t>
  </si>
  <si>
    <t>FARMACI - Gas terapeutici e tecnici e manutenzione degli impianti di stoccaggio - Prosecuzione contrattuale ex art. 76, comma 2, lett. c) - ID 09BS031.1 - Lotto 1</t>
  </si>
  <si>
    <t>01738810975</t>
  </si>
  <si>
    <t>AIR LIQUIDE SANITA' SERVICE S.P.A.</t>
  </si>
  <si>
    <t>A033D11BA0</t>
  </si>
  <si>
    <t>FARMACI - Gas terapeutici e tecnici e manutenzione degli impianti di stoccaggio - Prosecuzione contrattuale ex art. 76, comma 2, lett. c) - ID 09BS031.1 - Lotto 2</t>
  </si>
  <si>
    <t>Z283D78E41</t>
  </si>
  <si>
    <t>FARMACI  - Servizio di analisi di qualità dei gas medicinali - Prosecuzione contrattuale ex art. 76, comma 2, lett. c) - ID 11SER099 - Lotto UNICO</t>
  </si>
  <si>
    <t>Z3E3D9B93F</t>
  </si>
  <si>
    <t>PRESIDI - Fornitura di Aghi e altro materiale per oftalmologia - affidamento ex art. 63, comma 2, lett. c) D.Lgs. 50/2016 - ID 16PRE024 - Lotto 49</t>
  </si>
  <si>
    <t>ZC73BBEBE3</t>
  </si>
  <si>
    <t>PRESIDI - Fornitura di gel cromoforo con lampada luminosa in comodato d'uso, per 12 MESI - RDO MEPA N. 2707326</t>
  </si>
  <si>
    <t>01286700487</t>
  </si>
  <si>
    <t>L.MOLTENI &amp; C. DEI F.LLI ALITTI SOCIETA' DI ESERCIZIO S.P.A.</t>
  </si>
  <si>
    <t>Z873BC61F1</t>
  </si>
  <si>
    <t>DIETETICI - Fornitura di Reuflor 20 cpr e Reuflor gocce 5 ml, per 6 MESI - Prot. 59/2023</t>
  </si>
  <si>
    <t>90032460322</t>
  </si>
  <si>
    <t>INNOVA PHARMA S.p.A.</t>
  </si>
  <si>
    <t>ZEA3BAD21F</t>
  </si>
  <si>
    <t>PRESIDI - Fornitura di prolunghe e bottoni Mic-Key, per 6 MESI - RDO:rfq_51358 
Piattaforma eAppaltiFVG</t>
  </si>
  <si>
    <t>10191080158</t>
  </si>
  <si>
    <t>INNOVAMEDICA S.P.A.</t>
  </si>
  <si>
    <t>Z6B3BDD9C2</t>
  </si>
  <si>
    <t>FARMACI - Fornitura di Vabysmo 120 mg/ml, per ACQUISTO IN UNICA SOLUZIONE - Offerta a mezzo mail del 06/06/2023</t>
  </si>
  <si>
    <t>00747170157</t>
  </si>
  <si>
    <t>ROCHE S.P.A. SOCIETA' UNIPERSONALE</t>
  </si>
  <si>
    <t>REAGENTI - Fornitura di programmi di certificazione professionale EQA/PT UK NEQAS H per il Laboratorio Patologia Clinica e Laboratorio Genetica Medica 
rettifica importo determina n. 708 del 29/06/2023, per 12 MESI - Offerte prot. n. RIN2303 e RIN2307</t>
  </si>
  <si>
    <t>Z2F3C2D2E7</t>
  </si>
  <si>
    <t xml:space="preserve">PRESIDI - Fornitura di set per nutrizione enterale per pompa Freego in comodato d'uso gratuito, per 12 MESI - Offerta n°40829/2022-0158 del 31/05/2023 </t>
  </si>
  <si>
    <t>00076670595</t>
  </si>
  <si>
    <t>ABBOT S.R.L.</t>
  </si>
  <si>
    <t>Z4E3C5FF3E</t>
  </si>
  <si>
    <t>FARMACI - Fornitura di Adenosina 3MG/ML per Emodinamica, per 4 MESI - Offerta del 06/09/2023 con aggiornamento al singolo ordine</t>
  </si>
  <si>
    <t xml:space="preserve">Affidamento diretto ai sensi dell’art. 50, comma 1, lett.  b) D.Lgs. n. 36/2023 </t>
  </si>
  <si>
    <t>92038610371</t>
  </si>
  <si>
    <t>AZIENDA OSPEDALIERA UNIVERSITARIA DI BOLOGNA</t>
  </si>
  <si>
    <t>A00F9902DE</t>
  </si>
  <si>
    <t>ECONOMALE - Fornitura di azoto liquido dispositivo medico, in evaporatore da 3000 lt - Rinnovo contrattuale, per 6 MESI - RDO eAppalti FVG n. rfq_45715</t>
  </si>
  <si>
    <t>AIR LIQUIDE SANITA' SERVICE S.p.A.</t>
  </si>
  <si>
    <t>A0370BCEE3</t>
  </si>
  <si>
    <t>PRESIDI - Fornitura di sistemi a pressione negativa per il trattamento della ferita - , per 9 MESI -  Prot. 208 FF/cf del 6/12/2023, tramite area messaggi RdI rfi_4596</t>
  </si>
  <si>
    <t>WALDNER TECNOLOGIE MEDICALI S.R.L. A SOCIO UNICO</t>
  </si>
  <si>
    <t>B07F928BFC</t>
  </si>
  <si>
    <t>PRESIDI - Fornitura di materiali di consumo per apparecchiature di proprietà - affidamento ex art. 76, comma 2, lett. c) D.Lgs. 36/2023 - ID 13PRE021 - Lotto 31</t>
  </si>
  <si>
    <t>Affidamento diretto in adesione ad Accordo quadro / Convenzione, stipulato da ARCS</t>
  </si>
  <si>
    <t>BIOCOMMERCIALE S.R.L.</t>
  </si>
  <si>
    <t>A0523C3DD8</t>
  </si>
  <si>
    <t>PROTESICO - Fornitura di "pacemaker e materiale dedicato" - affidamento ai sensi dell'ex articolo 63, comma 2 lettera C del D.Lgs n.50/2016 - ID 16PRO010 - Lotto 7</t>
  </si>
  <si>
    <t>ABBOTT MEDICAL S.P.A.</t>
  </si>
  <si>
    <t>ABBOTT MEDICAL ITALIA S.P.A.</t>
  </si>
  <si>
    <t>A052434B19</t>
  </si>
  <si>
    <t>PROTESICO - Fornitura di "pacemaker e materiale dedicato" - affidamento ai sensi dell'ex articolo 63, comma 2 lettera C del D.Lgs n.50/2016 - ID 16PRO010 - Lotto 19</t>
  </si>
  <si>
    <t>A052400033</t>
  </si>
  <si>
    <t>PROTESICO - Fornitura di "pacemaker e materiale dedicato" - affidamento ai sensi dell'ex articolo 63, comma 2 lettera C del D.Lgs n.50/2016 - ID 16PRO010 - Lotto 10</t>
  </si>
  <si>
    <t>BIOTRONIC ITALIA S.P.A.</t>
  </si>
  <si>
    <t>BIOTRONIK ITALIA S.P.A.</t>
  </si>
  <si>
    <t>A0523903C5</t>
  </si>
  <si>
    <t>PROTESICO - Fornitura di "pacemaker e materiale dedicato" - affidamento ai sensi dell'ex articolo 63, comma 2 lettera C del D.Lgs n.50/2016 - ID 16PRO010 - Lotto 4</t>
  </si>
  <si>
    <t>MICROPORT CRM S.R.L.</t>
  </si>
  <si>
    <t>A0522BE678</t>
  </si>
  <si>
    <t>PROTESICO - Fornitura di "pacemaker e materiale dedicato" - affidamento ai sensi dell'ex articolo 63, comma 2 lettera C del D.Lgs n.50/2016 - ID 16PRO010 - Lotto 3</t>
  </si>
  <si>
    <t>03615030230</t>
  </si>
  <si>
    <t>MEDIOCO PACE S.R.L.</t>
  </si>
  <si>
    <t>MEDICO PACE S.R.L.</t>
  </si>
  <si>
    <t>A0523D4BE0</t>
  </si>
  <si>
    <t>PROTESICO - Fornitura di "pacemaker e materiale dedicato" - affidamento ai sensi dell'ex articolo 63, comma 2 lettera C del D.Lgs n.50/2016 - ID 16PRO010 - Lotto 9</t>
  </si>
  <si>
    <t>A052448B9A</t>
  </si>
  <si>
    <t>PROTESICO - Fornitura di "pacemaker e materiale dedicato" - affidamento ai sensi dell'ex articolo 63, comma 2 lettera C del D.Lgs n.50/2016 - ID 16PRO010 - Lotto 20</t>
  </si>
  <si>
    <t>A052618A82</t>
  </si>
  <si>
    <t>PROTESICO - Fornitura di "pacemaker e materiale dedicato" - affidamento ai sensi dell'ex articolo 63, comma 2 lettera C del D.Lgs n.50/2016 - ID 16PRO010.1 - Lotto 3</t>
  </si>
  <si>
    <t>BOSTON SCIENTIFICS.P.A.</t>
  </si>
  <si>
    <t>BOSTON SCIENTIFIC S.P.A.</t>
  </si>
  <si>
    <t>A052607C7A</t>
  </si>
  <si>
    <t>PROTESICO - Fornitura di "pacemaker e materiale dedicato" - affidamento ai sensi dell'ex articolo 63, comma 2 lettera C del D.Lgs n.50/2016 - ID 16PRO010.1 - Lotto 2</t>
  </si>
  <si>
    <t>A0533BCC32</t>
  </si>
  <si>
    <t>PROTESICO - Fornitura di "protesi vascolari" - affidamento ai sensi dell'ex articolo 63, comma 2 lettera C del D.Lgs n.50/2016 - ID 17PRO007 - Lotto 22</t>
  </si>
  <si>
    <t>A0527D8C35</t>
  </si>
  <si>
    <t>PROTESICO - Fornitura di "protesi vascolari" - affidamento ai sensi dell'ex articolo 63, comma 2 lettera C del D.Lgs n.50/2016 - ID 17PRO007 - Lotto 1</t>
  </si>
  <si>
    <t>03992220966</t>
  </si>
  <si>
    <t>GESTINGE ITALIA S.R.L.</t>
  </si>
  <si>
    <t>GETINGE ITALIA S.R.L.</t>
  </si>
  <si>
    <t>A0529D0C1F</t>
  </si>
  <si>
    <t>PROTESICO - Fornitura di "protesi vascolari" - affidamento ai sensi dell'ex articolo 63, comma 2 lettera C del D.Lgs n.50/2016 - ID 17PRO007 - Lotto 7</t>
  </si>
  <si>
    <t>A052A30B58</t>
  </si>
  <si>
    <t>PROTESICO - Fornitura di "protesi vascolari" - affidamento ai sensi dell'ex articolo 63, comma 2 lettera C del D.Lgs n.50/2016 - ID 17PRO007 - Lotto 15</t>
  </si>
  <si>
    <t>09693591001</t>
  </si>
  <si>
    <t>LEMAITRE VASCULAR S.R.L.</t>
  </si>
  <si>
    <t>A0527E13A5</t>
  </si>
  <si>
    <t>PROTESICO - Fornitura di "protesi vascolari" - affidamento ai sensi dell'ex articolo 63, comma 2 lettera C del D.Lgs n.50/2016 - ID 17PRO007 - Lotto 6</t>
  </si>
  <si>
    <t>07668030583</t>
  </si>
  <si>
    <t>SEROM MEDICAL TECNOLOGY S.R.L.</t>
  </si>
  <si>
    <t>A0529E3BCD</t>
  </si>
  <si>
    <t>PROTESICO - Fornitura di "protesi vascolari" - affidamento ai sensi dell'ex articolo 63, comma 2 lettera C del D.Lgs n.50/2016 - ID 17PRO007 - Lotto 9</t>
  </si>
  <si>
    <t>W. L. GORE &amp; ASSOCIATI S.R.L.</t>
  </si>
  <si>
    <t>A052A0ABFC</t>
  </si>
  <si>
    <t>PROTESICO - Fornitura di "protesi vascolari" - affidamento ai sensi dell'ex articolo 63, comma 2 lettera C del D.Lgs n.50/2016 - ID 17PRO007 - Lotto 11</t>
  </si>
  <si>
    <t>A052A6DDAE</t>
  </si>
  <si>
    <t>PROTESICO - Fornitura di "protesi vascolari" - affidamento ai sensi dell'ex articolo 63, comma 2 lettera C del D.Lgs n.50/2016 - ID 17PRO007 - Lotto 24</t>
  </si>
  <si>
    <t>A0535A8238</t>
  </si>
  <si>
    <t>PROTESICO - Fornitura di "materiale per traumatologia" - affidamento ai sensi dell'ex articolo 63, comma 2 lettera C del D.Lgs n.50/2016 - ID 14PRE028 - Lotto 43</t>
  </si>
  <si>
    <t>J-TECH S.r.l.</t>
  </si>
  <si>
    <t>A0535AD657</t>
  </si>
  <si>
    <t>PROTESICO - Fornitura di "materiale per traumatologia" - affidamento ai sensi dell'ex articolo 63, comma 2 lettera C del D.Lgs n.50/2016 - ID 14PRE028 - Lotto 84</t>
  </si>
  <si>
    <t>A0535E2215</t>
  </si>
  <si>
    <t>PROTESICO - Fornitura di "protesi urogenitali" - affidamento ai sensi dell'ex articolo 63, comma 2 lettera C del D.Lgs n.50/2016 - ID 16PRO008 - Lotto 6</t>
  </si>
  <si>
    <t>ATU46635404</t>
  </si>
  <si>
    <t>SINI-MEDIC NIEDERREITER GMBH</t>
  </si>
  <si>
    <t>A0535EB980</t>
  </si>
  <si>
    <t>PROTESICO - Fornitura di "protesi urogenitali" - affidamento ai sensi dell'ex articolo 63, comma 2 lettera C del D.Lgs n.50/2016 - ID 16PRO008 - Lotto 15</t>
  </si>
  <si>
    <t>01750530030</t>
  </si>
  <si>
    <t>MOSS S.P.A.</t>
  </si>
  <si>
    <t>16,524,00</t>
  </si>
  <si>
    <t>A0537FEFB0</t>
  </si>
  <si>
    <t>PROTESICO - Fornitura di "sostituti d'osso" - affidamento ai sensi dell'ex articolo 63, comma 2 lettera C del D.Lgs n.50/2016 - ID 16PRO006.1 - Lotto 10</t>
  </si>
  <si>
    <t>01959100239</t>
  </si>
  <si>
    <t>BIMAR ORTHO S.R.L.</t>
  </si>
  <si>
    <t>31/082023</t>
  </si>
  <si>
    <t>B0E99CFB2B</t>
  </si>
  <si>
    <t>PROTESICO - Fornitura di "Sostituti d'osso" - affidamento ai sensi dell'ex articolo 76, comma 2 lettera C del D.Lgs n.36/2023 s.m.i. - ID 16PRO006 - Lotto 2</t>
  </si>
  <si>
    <t>ZIMMER BIOMET ITALIA S.R.L.</t>
  </si>
  <si>
    <t>B133E568F1</t>
  </si>
  <si>
    <t>PROTESICO - Fornitura di "Sostituti d'osso" - affidamento ai sensi dell'ex articolo 76, comma 2 lettera C del D.Lgs n.36/2023 s.m.i. - ID 16PRO006 - Lotto 7</t>
  </si>
  <si>
    <t>GEISTLICH BIOMATERIALS ITALIA S.R.L.</t>
  </si>
  <si>
    <t>B1341562B9</t>
  </si>
  <si>
    <t>PROTESICO - Fornitura di "Sostituti d'osso" - affidamento ai sensi dell'ex articolo 76, comma 2 lettera C del D.Lgs n.36/2023 s.m.i. - ID 16PRO006 - Lotto 9</t>
  </si>
  <si>
    <t>JOHNSON &amp; JOHNSON MEDICAL S.P.A.</t>
  </si>
  <si>
    <t>B1341BC6E4</t>
  </si>
  <si>
    <t>PROTESICO - Fornitura di "Sostituti d'osso" - affidamento ai sensi dell'ex articolo 76, comma 2 lettera C del D.Lgs n.36/2023 s.m.i. - ID 16PRO006 - Lotto 12</t>
  </si>
  <si>
    <t>B11C1C17FD</t>
  </si>
  <si>
    <t>PROTESICO - Fornitura di "Manufatti Odontotecnici per Ortognatodonzia" - affidamento ai sensi dell'ex articolo 76, comma 2 lettera C del D.Lgs n.36/2023 s.m.i. - ID 16PRE027 - Lotto 1</t>
  </si>
  <si>
    <t>13774921004</t>
  </si>
  <si>
    <t>NETQUADRO RETE DI IMPRESE</t>
  </si>
  <si>
    <t>B1342C6268</t>
  </si>
  <si>
    <t>PROTESICO - Fornitura di "Impianti Cocleari" - affidamento ai sensi dell'ex articolo 76, comma 2 lettera C del D.Lgs n.36/2023 s.m.i. - ID 18PRO002 - Lotto 1, pos 1</t>
  </si>
  <si>
    <t>COCHLEAR ITALIA S.R.L.</t>
  </si>
  <si>
    <t>B134117EB8</t>
  </si>
  <si>
    <t>PROTESICO - Fornitura di "Impianti Cocleari" - affidamento ai sensi dell'ex articolo 76, comma 2 lettera C del D.Lgs n.36/2023 s.m.i. - ID 18PRO002 - Lotto 1, pos 2</t>
  </si>
  <si>
    <t>04530531005</t>
  </si>
  <si>
    <t>ADVANCED BIONICS ITALIA S.R.L.</t>
  </si>
  <si>
    <t>B133FA90B4</t>
  </si>
  <si>
    <t>PROTESICO - Fornitura di "Impianti Cocleari" - affidamento ai sensi dell'ex articolo 76, comma 2 lettera C del D.Lgs n.36/2023 s.m.i. - ID 18PRO002 - Lotto 3, pos 1</t>
  </si>
  <si>
    <t>02558560211</t>
  </si>
  <si>
    <t>MED-EL ELEKTROMEDIZINISCHE GERAETE GMBH</t>
  </si>
  <si>
    <t>B1A182B7C9</t>
  </si>
  <si>
    <t>PRESIDI - Fornitura di stent, aghi e altro materiale per radiologia interventistica e neuroradiologia - affidamento ex art. 76, comma 2, lett. c) D. Lgs. 36/2023 - ID 16PRE023.1 - Lotto 11</t>
  </si>
  <si>
    <t>W.L. GORE &amp;  ASSOCIATI SRL</t>
  </si>
  <si>
    <t>B0877F3DFF</t>
  </si>
  <si>
    <t>REAGENTI - Fornitura di diagnostiche molecolari e tradizionali per l'hub di Microbiologia e Virologia di Pordenone – ID.17REA007, lotto 4 - RDI rfi: 5164
Piattaforma eAppaltiFVG - per 6 MESI</t>
  </si>
  <si>
    <t>B11BF39140</t>
  </si>
  <si>
    <t>FARMACI - Fornitura di morfina cloridrato 5 MG/1 ML - Offerta n.  OF ITA 24000597 del 02/04/2024  - per Affidamento in unica soluzione</t>
  </si>
  <si>
    <t>Affidamento diretto ai sensi dell'art. 50, comma 1, lett. b) D.Lgs. 36/2023</t>
  </si>
  <si>
    <t>00226250165</t>
  </si>
  <si>
    <t>S.A.L.F. SPA - LABORATORIO FARMACOLOGICO</t>
  </si>
  <si>
    <t>Z0F3E09653</t>
  </si>
  <si>
    <t>REAGENTI - Fornitura di supporti per test epicutanei - Offerta n. DVV/pl del 29/12/2023 - per Affidamento in unica soluzione</t>
  </si>
  <si>
    <t>00713510154</t>
  </si>
  <si>
    <t>LOFARMA SPA</t>
  </si>
  <si>
    <t>AFFIDAMENTO IN UN'UNICA SOLUZIONE</t>
  </si>
  <si>
    <t>B01423024C</t>
  </si>
  <si>
    <t>FARMACI - fornitura di  TRIPT-OH 200 mg 20 cps - Prev. 20240044/VLIWOZA   del 18/01/2024 - per Affidamento in unica soluzione</t>
  </si>
  <si>
    <t>03432221202</t>
  </si>
  <si>
    <t xml:space="preserve">ALFASIGMA S.p.A. </t>
  </si>
  <si>
    <t>ALFASIGMA S.p.A.</t>
  </si>
  <si>
    <t>B04495098E</t>
  </si>
  <si>
    <t>ECONOMALE- Fornitura in urgenza di gasolio da autotrazione artico - Prev. 24PROT0010/FG/FG  - per Affidamento in unica soluzione</t>
  </si>
  <si>
    <t>01274390309</t>
  </si>
  <si>
    <t>CHIURLO SRL</t>
  </si>
  <si>
    <t>A0458FD85D</t>
  </si>
  <si>
    <t>ECONOMALE- Fornitura di investimenti perPiano Nazionale Investimenti Complementari (PNC) al PNRR, di cui all’art. 1, c. 2, lett. e), p. 1) del D.L. 59/2021. Investimento E.1 “Salute-Ambiente-Biodiversità-Clima”. Linea di Investimento “Rafforzamento complessivo delle Strutture e dei Servizi di SNPS-SNPA a livello nazionale, regionale e locale, migliorando le infrastrutture, le capacità umane e tecnologiche e la ricerca applicata - ODA 7574563 mepa - per AFFIDAMENTO IN UNICA SOLUZIONE</t>
  </si>
  <si>
    <t>08006950961</t>
  </si>
  <si>
    <t xml:space="preserve">ESALES s.r.l. </t>
  </si>
  <si>
    <t>B0878DDF19</t>
  </si>
  <si>
    <t>ECONOMALE- Fornitura di telo trasparente 135cmx 40mt - Prev.111 del 29-01-2024 - per Affidamento in unica soluzione</t>
  </si>
  <si>
    <t>Affidamento diretto ai sensi dell’art. 50, comma 1, lett.  b) D.Lgs. n. 36/2025</t>
  </si>
  <si>
    <t>01248860932</t>
  </si>
  <si>
    <t>TAGLIARIOL  DI TAGLIARIOL PIETRO E GIANNI S.A.S.</t>
  </si>
  <si>
    <t>B087854E0B</t>
  </si>
  <si>
    <t>ECONOMALE - Fornitura di consumabili per imbustatrice - Preventivo mail del 05/02/2024 - per Affidamento in unica soluzione</t>
  </si>
  <si>
    <t>Affidamento diretto ai sensi dell’art. 50, comma 1, lett.  b) D.Lgs. n. 36/2026</t>
  </si>
  <si>
    <t>12535770155</t>
  </si>
  <si>
    <t>QUADIENT ITALY SRL</t>
  </si>
  <si>
    <t>B087868E8C</t>
  </si>
  <si>
    <t>ECONOMALE - Fornitura di materiale vario per tipografia - Preventivo mail del 15/02/2024 - per Affidamento in unica soluzione</t>
  </si>
  <si>
    <t>00207000282</t>
  </si>
  <si>
    <t>PROSDOCIMI G.M. S.P.A.</t>
  </si>
  <si>
    <t>B0878A728D</t>
  </si>
  <si>
    <t>ECONOMALE- Fornitura di gasolio da trazione artico per urgenza  - Preventivo mail del 16/02/2024 - per Affidamento in unica soluzione</t>
  </si>
  <si>
    <t>B087878BC1</t>
  </si>
  <si>
    <t>ECONOMALE - Fornitura di bobine in poliestere per la tipografia - Offerta 2417 del 20/02/2024 - per Affidamento in unica soluzione</t>
  </si>
  <si>
    <t>Affidamento diretto ai sensi dell'art. 50, comma 1, lett. b) D.Lgs. 36/2024</t>
  </si>
  <si>
    <t>01778110245</t>
  </si>
  <si>
    <t>TOSINGRAF S.R.L.</t>
  </si>
  <si>
    <t>B0EF7BDE8D</t>
  </si>
  <si>
    <t>ECONOMALE - Fornitura di abbonamento COGNIPLUS - PREV. Number: QUO-11265-G8Z9Y6 del 21/02/2024 - per Affidamento in unica soluzione</t>
  </si>
  <si>
    <t>94134520215</t>
  </si>
  <si>
    <t>SCHUHFRIED GMBH</t>
  </si>
  <si>
    <t>B0E027EC62</t>
  </si>
  <si>
    <t>PRESIDI - Fornitura di markers radiopachi per valutazione del transito oro-fecale - RDI_rfi_5274 Piattaforma eAppaltiFVG - per Affidamento in unica soluzione</t>
  </si>
  <si>
    <t>06064180968</t>
  </si>
  <si>
    <t>MEDIMAR SRL</t>
  </si>
  <si>
    <t>B0877DDBD8</t>
  </si>
  <si>
    <t>ECONOMALE- Fornitura di taglia-trita pastiglie - a seguito rifiuto da parte del MEPA dell'ODA  7662993 di cui alla determina n. 188 del 22/02/2024 - ODA 7781655  MEPA - per Affidamento in unica soluzione</t>
  </si>
  <si>
    <t>06111530637</t>
  </si>
  <si>
    <t>AIESI HOSPITAL SERVICE SAS</t>
  </si>
  <si>
    <t>B14AA2C827</t>
  </si>
  <si>
    <t>ECONOMALE - fornitura di “Data logger temperatura”  - ODA 7801557 MEPA - per Affidamento in unica soluzione</t>
  </si>
  <si>
    <t>0817414756</t>
  </si>
  <si>
    <t>BIO SERVICE S.R.L.</t>
  </si>
  <si>
    <t>B1DB59DB66</t>
  </si>
  <si>
    <t>ECONOMALE- Fornitura di progettazione grafica e stampa per libretti cartacei inerenti la progettualità regionale e aziendale Muovinsieme - RDO: rfq_ 65658 Piattaforma eAppaltiFVG - per Affidamento in unica soluzione</t>
  </si>
  <si>
    <t>01370500322</t>
  </si>
  <si>
    <t>MOLLUSK SRL</t>
  </si>
  <si>
    <t>B210A1CBEB</t>
  </si>
  <si>
    <t>ECONOMALE - Fornitura di buste di sicurezza in polietilene per il trasporto di contanti (mm 175 x 230) - RDO: rfq_ 65787 Piattaforma eAppaltiFVG - per Affidamento in unica soluzione</t>
  </si>
  <si>
    <t>11582010150</t>
  </si>
  <si>
    <t>LYRECO ITALIA SRL</t>
  </si>
  <si>
    <t>B1FFD6E33A</t>
  </si>
  <si>
    <t>REAGENTI - Fornitura VEQ - Test molecolare per la ricerca di varianti genetiche associate a Fibrosi cistica e disordini CFTR-correlati - S.S.D. Genetica Medica - Iscrizione autonoma da parte della Dott.ssa Barbara Pivetta - per AFFIDAMENTO IN UNICA SOLUZIONE</t>
  </si>
  <si>
    <t>0419052173</t>
  </si>
  <si>
    <t>KU LEUVEN</t>
  </si>
  <si>
    <t>B1D6842574</t>
  </si>
  <si>
    <t>ECONOMALE - Fornitura di SET GPQ-profilo CORPORATE - TD MEPA N. 4383921 - per Affidamento in unica soluzione</t>
  </si>
  <si>
    <t>05186670013</t>
  </si>
  <si>
    <t>PUBLIEDIT SAS</t>
  </si>
  <si>
    <r>
      <t>Importo di AGGIUDICAZIONE / AFFIDAMENTO (al lordo oneri di sicurezza e</t>
    </r>
    <r>
      <rPr>
        <b/>
        <u/>
        <sz val="10"/>
        <rFont val="Gadugi"/>
        <family val="2"/>
      </rPr>
      <t xml:space="preserve"> al netto di IVA e opzioni contrattuali</t>
    </r>
    <r>
      <rPr>
        <b/>
        <sz val="10"/>
        <rFont val="Gadugi"/>
        <family val="2"/>
      </rPr>
      <t>)</t>
    </r>
  </si>
  <si>
    <t>area forniture - presidi</t>
  </si>
  <si>
    <t>AZIENDA SANITARIA FRIULI OCCIDENTALE  - ASFO
Resoconto gestione finanziaria art 28 c.2 del D.lgs 36/2023 e 37 D.Lgs 33/2013
contratti conclusi I semestre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</si>
</sst>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  <numFmt numFmtId="166" formatCode="#,##0.000\ &quot;€&quot;"/>
  </numFmts>
  <fonts count="12" x14ac:knownFonts="1">
    <font>
      <sz val="11"/>
      <color theme="1"/>
      <name val="Calibri"/>
      <family val="2"/>
      <scheme val="minor"/>
    </font>
    <font>
      <b/>
      <sz val="10"/>
      <name val="Gadugi"/>
      <family val="2"/>
    </font>
    <font>
      <sz val="10"/>
      <name val="Gadugi"/>
      <family val="2"/>
    </font>
    <font>
      <sz val="10"/>
      <color theme="1"/>
      <name val="Gadugi"/>
      <family val="2"/>
    </font>
    <font>
      <sz val="10"/>
      <color rgb="FF000000"/>
      <name val="Gadug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Gadugi"/>
      <family val="2"/>
    </font>
    <font>
      <b/>
      <sz val="10"/>
      <color theme="1"/>
      <name val="Gadug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49" fontId="3" fillId="6" borderId="1" xfId="0" quotePrefix="1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Normale" xfId="0" builtinId="0"/>
    <cellStyle name="Normale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6"/>
  <sheetViews>
    <sheetView tabSelected="1" workbookViewId="0">
      <selection activeCell="M1" sqref="M1"/>
    </sheetView>
  </sheetViews>
  <sheetFormatPr defaultRowHeight="15" x14ac:dyDescent="0.25"/>
  <cols>
    <col min="1" max="1" width="13.5703125" customWidth="1"/>
    <col min="2" max="2" width="16" customWidth="1"/>
    <col min="3" max="3" width="15" customWidth="1"/>
    <col min="4" max="4" width="19.140625" customWidth="1"/>
    <col min="5" max="5" width="25.85546875" customWidth="1"/>
    <col min="6" max="6" width="43.85546875" bestFit="1" customWidth="1"/>
    <col min="7" max="7" width="20.28515625" customWidth="1"/>
    <col min="8" max="8" width="28" customWidth="1"/>
    <col min="9" max="9" width="18.85546875" customWidth="1"/>
    <col min="10" max="10" width="15.85546875" customWidth="1"/>
    <col min="11" max="11" width="14.28515625" customWidth="1"/>
    <col min="12" max="12" width="16.140625" customWidth="1"/>
    <col min="13" max="13" width="9.28515625" bestFit="1" customWidth="1"/>
    <col min="14" max="14" width="10.42578125" bestFit="1" customWidth="1"/>
    <col min="15" max="15" width="12.85546875" bestFit="1" customWidth="1"/>
  </cols>
  <sheetData>
    <row r="1" spans="1:14" ht="51.75" customHeight="1" x14ac:dyDescent="0.25">
      <c r="A1" s="100" t="s">
        <v>1246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4" x14ac:dyDescent="0.25">
      <c r="A2" s="102" t="s">
        <v>123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4" ht="71.25" x14ac:dyDescent="0.25">
      <c r="A3" s="33" t="s">
        <v>0</v>
      </c>
      <c r="B3" s="33" t="s">
        <v>1</v>
      </c>
      <c r="C3" s="33" t="s">
        <v>2</v>
      </c>
      <c r="D3" s="34" t="s">
        <v>3</v>
      </c>
      <c r="E3" s="35" t="s">
        <v>4</v>
      </c>
      <c r="F3" s="33" t="s">
        <v>5</v>
      </c>
      <c r="G3" s="36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7" t="s">
        <v>122</v>
      </c>
      <c r="M3" s="29"/>
      <c r="N3" s="29"/>
    </row>
    <row r="4" spans="1:14" ht="38.25" x14ac:dyDescent="0.25">
      <c r="A4" s="2" t="s">
        <v>81</v>
      </c>
      <c r="B4" s="4">
        <v>27700</v>
      </c>
      <c r="C4" s="4">
        <v>2000</v>
      </c>
      <c r="D4" s="11" t="s">
        <v>12</v>
      </c>
      <c r="E4" s="12" t="s">
        <v>13</v>
      </c>
      <c r="F4" s="10" t="s">
        <v>111</v>
      </c>
      <c r="G4" s="11" t="s">
        <v>82</v>
      </c>
      <c r="H4" s="1" t="s">
        <v>83</v>
      </c>
      <c r="I4" s="13">
        <v>24864</v>
      </c>
      <c r="J4" s="15">
        <v>44570</v>
      </c>
      <c r="K4" s="15">
        <v>45299</v>
      </c>
      <c r="L4" s="13">
        <f>23311+2728</f>
        <v>26039</v>
      </c>
      <c r="M4" s="29"/>
      <c r="N4" s="29"/>
    </row>
    <row r="5" spans="1:14" ht="25.5" x14ac:dyDescent="0.25">
      <c r="A5" s="2" t="s">
        <v>84</v>
      </c>
      <c r="B5" s="4">
        <v>36400</v>
      </c>
      <c r="C5" s="4"/>
      <c r="D5" s="11" t="s">
        <v>12</v>
      </c>
      <c r="E5" s="12" t="s">
        <v>13</v>
      </c>
      <c r="F5" s="10" t="s">
        <v>112</v>
      </c>
      <c r="G5" s="11" t="s">
        <v>85</v>
      </c>
      <c r="H5" s="1" t="s">
        <v>86</v>
      </c>
      <c r="I5" s="13">
        <v>37630</v>
      </c>
      <c r="J5" s="15">
        <v>44570</v>
      </c>
      <c r="K5" s="15">
        <v>45299</v>
      </c>
      <c r="L5" s="13">
        <v>23874</v>
      </c>
      <c r="M5" s="29"/>
      <c r="N5" s="29"/>
    </row>
    <row r="6" spans="1:14" ht="38.25" x14ac:dyDescent="0.25">
      <c r="A6" s="2" t="s">
        <v>107</v>
      </c>
      <c r="B6" s="3">
        <v>334253.52</v>
      </c>
      <c r="C6" s="3"/>
      <c r="D6" s="11" t="s">
        <v>12</v>
      </c>
      <c r="E6" s="12" t="s">
        <v>13</v>
      </c>
      <c r="F6" s="10" t="s">
        <v>113</v>
      </c>
      <c r="G6" s="1">
        <v>11435101008</v>
      </c>
      <c r="H6" s="10" t="s">
        <v>72</v>
      </c>
      <c r="I6" s="13">
        <v>354272.94</v>
      </c>
      <c r="J6" s="9">
        <v>44221</v>
      </c>
      <c r="K6" s="9">
        <v>45315</v>
      </c>
      <c r="L6" s="13">
        <f>221594.28+62688.01</f>
        <v>284282.28999999998</v>
      </c>
      <c r="M6" s="29"/>
      <c r="N6" s="29"/>
    </row>
    <row r="7" spans="1:14" ht="25.5" x14ac:dyDescent="0.25">
      <c r="A7" s="2" t="s">
        <v>91</v>
      </c>
      <c r="B7" s="16">
        <v>54000</v>
      </c>
      <c r="C7" s="3">
        <v>98868</v>
      </c>
      <c r="D7" s="5" t="s">
        <v>12</v>
      </c>
      <c r="E7" s="6" t="s">
        <v>13</v>
      </c>
      <c r="F7" s="11" t="s">
        <v>114</v>
      </c>
      <c r="G7" s="23" t="s">
        <v>68</v>
      </c>
      <c r="H7" s="17" t="s">
        <v>69</v>
      </c>
      <c r="I7" s="3">
        <v>54000</v>
      </c>
      <c r="J7" s="9">
        <v>45133</v>
      </c>
      <c r="K7" s="9">
        <v>45316</v>
      </c>
      <c r="L7" s="13">
        <f>38575.88+49826.33</f>
        <v>88402.209999999992</v>
      </c>
      <c r="M7" s="29"/>
      <c r="N7" s="29"/>
    </row>
    <row r="8" spans="1:14" ht="38.25" x14ac:dyDescent="0.25">
      <c r="A8" s="30" t="s">
        <v>108</v>
      </c>
      <c r="B8" s="3">
        <v>780000</v>
      </c>
      <c r="C8" s="3">
        <v>156000</v>
      </c>
      <c r="D8" s="11" t="s">
        <v>12</v>
      </c>
      <c r="E8" s="12" t="s">
        <v>13</v>
      </c>
      <c r="F8" s="10" t="s">
        <v>115</v>
      </c>
      <c r="G8" s="11" t="s">
        <v>46</v>
      </c>
      <c r="H8" s="10" t="s">
        <v>116</v>
      </c>
      <c r="I8" s="3">
        <v>780000</v>
      </c>
      <c r="J8" s="9">
        <v>45108</v>
      </c>
      <c r="K8" s="9">
        <v>45322</v>
      </c>
      <c r="L8" s="13">
        <v>427923.20000000001</v>
      </c>
      <c r="M8" s="29"/>
      <c r="N8" s="29"/>
    </row>
    <row r="9" spans="1:14" ht="20.25" customHeight="1" x14ac:dyDescent="0.25">
      <c r="A9" s="18" t="s">
        <v>66</v>
      </c>
      <c r="B9" s="3">
        <v>9600</v>
      </c>
      <c r="C9" s="3">
        <v>1920</v>
      </c>
      <c r="D9" s="11" t="s">
        <v>12</v>
      </c>
      <c r="E9" s="12" t="s">
        <v>13</v>
      </c>
      <c r="F9" s="10" t="s">
        <v>117</v>
      </c>
      <c r="G9" s="11" t="s">
        <v>67</v>
      </c>
      <c r="H9" s="10" t="s">
        <v>118</v>
      </c>
      <c r="I9" s="13">
        <v>9600</v>
      </c>
      <c r="J9" s="9">
        <v>45139</v>
      </c>
      <c r="K9" s="9">
        <v>45322</v>
      </c>
      <c r="L9" s="31">
        <v>9444.02</v>
      </c>
      <c r="M9" s="29"/>
      <c r="N9" s="29"/>
    </row>
    <row r="10" spans="1:14" ht="38.25" x14ac:dyDescent="0.25">
      <c r="A10" s="2" t="s">
        <v>92</v>
      </c>
      <c r="B10" s="16">
        <v>3000</v>
      </c>
      <c r="C10" s="3">
        <v>136000</v>
      </c>
      <c r="D10" s="5" t="s">
        <v>12</v>
      </c>
      <c r="E10" s="6" t="s">
        <v>13</v>
      </c>
      <c r="F10" s="11" t="s">
        <v>119</v>
      </c>
      <c r="G10" s="23" t="s">
        <v>93</v>
      </c>
      <c r="H10" s="1" t="s">
        <v>94</v>
      </c>
      <c r="I10" s="3">
        <f>3000+136000</f>
        <v>139000</v>
      </c>
      <c r="J10" s="9">
        <v>44970</v>
      </c>
      <c r="K10" s="9">
        <v>45334</v>
      </c>
      <c r="L10" s="31">
        <v>3206.4</v>
      </c>
      <c r="M10" s="29"/>
      <c r="N10" s="29"/>
    </row>
    <row r="11" spans="1:14" ht="38.25" x14ac:dyDescent="0.25">
      <c r="A11" s="2" t="s">
        <v>98</v>
      </c>
      <c r="B11" s="3">
        <v>4500</v>
      </c>
      <c r="C11" s="3">
        <v>12000</v>
      </c>
      <c r="D11" s="5" t="s">
        <v>12</v>
      </c>
      <c r="E11" s="6" t="s">
        <v>13</v>
      </c>
      <c r="F11" s="10" t="s">
        <v>99</v>
      </c>
      <c r="G11" s="7" t="s">
        <v>100</v>
      </c>
      <c r="H11" s="10" t="s">
        <v>80</v>
      </c>
      <c r="I11" s="3">
        <f>4346.33+4346.33</f>
        <v>8692.66</v>
      </c>
      <c r="J11" s="9">
        <v>45275</v>
      </c>
      <c r="K11" s="9">
        <v>45349</v>
      </c>
      <c r="L11" s="13">
        <v>8692.66</v>
      </c>
      <c r="M11" s="29"/>
      <c r="N11" s="29"/>
    </row>
    <row r="12" spans="1:14" ht="25.5" x14ac:dyDescent="0.25">
      <c r="A12" s="2" t="s">
        <v>16</v>
      </c>
      <c r="B12" s="4">
        <v>20000</v>
      </c>
      <c r="C12" s="4">
        <v>4000</v>
      </c>
      <c r="D12" s="11" t="s">
        <v>12</v>
      </c>
      <c r="E12" s="12" t="s">
        <v>13</v>
      </c>
      <c r="F12" s="10" t="s">
        <v>17</v>
      </c>
      <c r="G12" s="11" t="s">
        <v>19</v>
      </c>
      <c r="H12" s="10" t="s">
        <v>120</v>
      </c>
      <c r="I12" s="13">
        <v>8000</v>
      </c>
      <c r="J12" s="9">
        <v>45200</v>
      </c>
      <c r="K12" s="9">
        <v>45351</v>
      </c>
      <c r="L12" s="31">
        <v>0</v>
      </c>
      <c r="M12" s="29"/>
      <c r="N12" s="29"/>
    </row>
    <row r="13" spans="1:14" ht="38.25" x14ac:dyDescent="0.25">
      <c r="A13" s="2" t="s">
        <v>20</v>
      </c>
      <c r="B13" s="14">
        <v>138916</v>
      </c>
      <c r="C13" s="14">
        <v>27916</v>
      </c>
      <c r="D13" s="11" t="s">
        <v>12</v>
      </c>
      <c r="E13" s="12" t="s">
        <v>13</v>
      </c>
      <c r="F13" s="10" t="s">
        <v>21</v>
      </c>
      <c r="G13" s="11" t="s">
        <v>22</v>
      </c>
      <c r="H13" s="10" t="s">
        <v>23</v>
      </c>
      <c r="I13" s="13">
        <v>111000</v>
      </c>
      <c r="J13" s="15">
        <v>45110</v>
      </c>
      <c r="K13" s="15">
        <v>45351</v>
      </c>
      <c r="L13" s="31">
        <f>85985.7+53973.84</f>
        <v>139959.53999999998</v>
      </c>
      <c r="M13" s="29"/>
      <c r="N13" s="29"/>
    </row>
    <row r="14" spans="1:14" ht="38.25" x14ac:dyDescent="0.25">
      <c r="A14" s="2" t="s">
        <v>28</v>
      </c>
      <c r="B14" s="13">
        <v>11200</v>
      </c>
      <c r="C14" s="13">
        <v>3800</v>
      </c>
      <c r="D14" s="11" t="s">
        <v>12</v>
      </c>
      <c r="E14" s="12" t="s">
        <v>13</v>
      </c>
      <c r="F14" s="10" t="s">
        <v>121</v>
      </c>
      <c r="G14" s="17" t="s">
        <v>29</v>
      </c>
      <c r="H14" s="10" t="s">
        <v>30</v>
      </c>
      <c r="I14" s="13">
        <v>11200</v>
      </c>
      <c r="J14" s="9">
        <v>44927</v>
      </c>
      <c r="K14" s="9">
        <v>45351</v>
      </c>
      <c r="L14" s="31">
        <f>2902.8+2520.7</f>
        <v>5423.5</v>
      </c>
      <c r="M14" s="29"/>
      <c r="N14" s="29"/>
    </row>
    <row r="15" spans="1:14" ht="38.25" x14ac:dyDescent="0.25">
      <c r="A15" s="5" t="s">
        <v>47</v>
      </c>
      <c r="B15" s="16">
        <v>240720</v>
      </c>
      <c r="C15" s="16">
        <v>48144</v>
      </c>
      <c r="D15" s="11" t="s">
        <v>12</v>
      </c>
      <c r="E15" s="12" t="s">
        <v>13</v>
      </c>
      <c r="F15" s="10" t="s">
        <v>48</v>
      </c>
      <c r="G15" s="17" t="s">
        <v>49</v>
      </c>
      <c r="H15" s="10" t="s">
        <v>50</v>
      </c>
      <c r="I15" s="13">
        <v>240720</v>
      </c>
      <c r="J15" s="9">
        <v>45108</v>
      </c>
      <c r="K15" s="9">
        <v>45351</v>
      </c>
      <c r="L15" s="31">
        <v>108358.93</v>
      </c>
      <c r="M15" s="29"/>
      <c r="N15" s="29"/>
    </row>
    <row r="16" spans="1:14" x14ac:dyDescent="0.25">
      <c r="A16" s="30" t="s">
        <v>70</v>
      </c>
      <c r="B16" s="3">
        <v>33300</v>
      </c>
      <c r="C16" s="3">
        <v>6660</v>
      </c>
      <c r="D16" s="5" t="s">
        <v>12</v>
      </c>
      <c r="E16" s="6" t="s">
        <v>13</v>
      </c>
      <c r="F16" s="10" t="s">
        <v>71</v>
      </c>
      <c r="G16" s="7">
        <v>1726990938</v>
      </c>
      <c r="H16" s="10" t="s">
        <v>18</v>
      </c>
      <c r="I16" s="3">
        <f>3500+3500</f>
        <v>7000</v>
      </c>
      <c r="J16" s="9">
        <v>45200</v>
      </c>
      <c r="K16" s="9">
        <v>45351</v>
      </c>
      <c r="L16" s="31">
        <v>1021.39</v>
      </c>
      <c r="M16" s="29"/>
      <c r="N16" s="29"/>
    </row>
    <row r="17" spans="1:14" ht="25.5" x14ac:dyDescent="0.25">
      <c r="A17" s="30" t="s">
        <v>38</v>
      </c>
      <c r="B17" s="14">
        <v>840000</v>
      </c>
      <c r="C17" s="14">
        <v>168000</v>
      </c>
      <c r="D17" s="11" t="s">
        <v>12</v>
      </c>
      <c r="E17" s="12" t="s">
        <v>13</v>
      </c>
      <c r="F17" s="10" t="s">
        <v>39</v>
      </c>
      <c r="G17" s="11" t="s">
        <v>40</v>
      </c>
      <c r="H17" s="10" t="s">
        <v>41</v>
      </c>
      <c r="I17" s="13">
        <v>840000</v>
      </c>
      <c r="J17" s="15">
        <v>45170</v>
      </c>
      <c r="K17" s="15">
        <v>45382</v>
      </c>
      <c r="L17" s="31">
        <v>258909.5</v>
      </c>
      <c r="M17" s="29"/>
      <c r="N17" s="29"/>
    </row>
    <row r="18" spans="1:14" x14ac:dyDescent="0.25">
      <c r="A18" s="2" t="s">
        <v>62</v>
      </c>
      <c r="B18" s="13">
        <v>16000</v>
      </c>
      <c r="C18" s="13">
        <v>3200</v>
      </c>
      <c r="D18" s="11" t="s">
        <v>12</v>
      </c>
      <c r="E18" s="12" t="s">
        <v>13</v>
      </c>
      <c r="F18" s="10" t="s">
        <v>63</v>
      </c>
      <c r="G18" s="22" t="s">
        <v>64</v>
      </c>
      <c r="H18" s="21" t="s">
        <v>65</v>
      </c>
      <c r="I18" s="13">
        <v>16000</v>
      </c>
      <c r="J18" s="9">
        <v>45108</v>
      </c>
      <c r="K18" s="9">
        <v>45382</v>
      </c>
      <c r="L18" s="31">
        <v>0</v>
      </c>
      <c r="M18" s="29"/>
      <c r="N18" s="29"/>
    </row>
    <row r="19" spans="1:14" ht="25.5" x14ac:dyDescent="0.25">
      <c r="A19" s="2" t="s">
        <v>87</v>
      </c>
      <c r="B19" s="16">
        <v>54572</v>
      </c>
      <c r="C19" s="3">
        <v>35471</v>
      </c>
      <c r="D19" s="5" t="s">
        <v>12</v>
      </c>
      <c r="E19" s="6" t="s">
        <v>13</v>
      </c>
      <c r="F19" s="10" t="s">
        <v>88</v>
      </c>
      <c r="G19" s="7" t="s">
        <v>89</v>
      </c>
      <c r="H19" s="7" t="s">
        <v>90</v>
      </c>
      <c r="I19" s="3">
        <v>41095</v>
      </c>
      <c r="J19" s="9">
        <v>44652</v>
      </c>
      <c r="K19" s="9">
        <v>45382</v>
      </c>
      <c r="L19" s="31">
        <f>44304.8+6635</f>
        <v>50939.8</v>
      </c>
      <c r="M19" s="29"/>
      <c r="N19" s="29"/>
    </row>
    <row r="20" spans="1:14" x14ac:dyDescent="0.25">
      <c r="A20" s="2" t="s">
        <v>101</v>
      </c>
      <c r="B20" s="3">
        <v>140000</v>
      </c>
      <c r="C20" s="3">
        <v>0</v>
      </c>
      <c r="D20" s="5" t="s">
        <v>12</v>
      </c>
      <c r="E20" s="6" t="s">
        <v>13</v>
      </c>
      <c r="F20" s="10" t="s">
        <v>102</v>
      </c>
      <c r="G20" s="7" t="s">
        <v>104</v>
      </c>
      <c r="H20" s="1" t="s">
        <v>103</v>
      </c>
      <c r="I20" s="3">
        <v>140000</v>
      </c>
      <c r="J20" s="9">
        <v>45287</v>
      </c>
      <c r="K20" s="9">
        <v>45409</v>
      </c>
      <c r="L20" s="31">
        <v>124951.7</v>
      </c>
      <c r="M20" s="29"/>
      <c r="N20" s="29"/>
    </row>
    <row r="21" spans="1:14" ht="38.25" x14ac:dyDescent="0.25">
      <c r="A21" s="2" t="s">
        <v>11</v>
      </c>
      <c r="B21" s="3">
        <v>870000</v>
      </c>
      <c r="C21" s="3">
        <v>174000</v>
      </c>
      <c r="D21" s="5" t="s">
        <v>12</v>
      </c>
      <c r="E21" s="6" t="s">
        <v>13</v>
      </c>
      <c r="F21" s="10" t="s">
        <v>14</v>
      </c>
      <c r="G21" s="7">
        <v>2125100160</v>
      </c>
      <c r="H21" s="10" t="s">
        <v>15</v>
      </c>
      <c r="I21" s="8">
        <f>870000+348000</f>
        <v>1218000</v>
      </c>
      <c r="J21" s="9">
        <v>45200</v>
      </c>
      <c r="K21" s="9">
        <v>45412</v>
      </c>
      <c r="L21" s="31">
        <v>1094434</v>
      </c>
      <c r="M21" s="29"/>
      <c r="N21" s="29"/>
    </row>
    <row r="22" spans="1:14" ht="25.5" x14ac:dyDescent="0.25">
      <c r="A22" s="2" t="s">
        <v>109</v>
      </c>
      <c r="B22" s="3">
        <v>78000</v>
      </c>
      <c r="C22" s="3">
        <v>15600</v>
      </c>
      <c r="D22" s="5" t="s">
        <v>12</v>
      </c>
      <c r="E22" s="6" t="s">
        <v>13</v>
      </c>
      <c r="F22" s="10" t="s">
        <v>31</v>
      </c>
      <c r="G22" s="7" t="s">
        <v>32</v>
      </c>
      <c r="H22" s="1" t="s">
        <v>33</v>
      </c>
      <c r="I22" s="3">
        <v>78000</v>
      </c>
      <c r="J22" s="9">
        <v>45231</v>
      </c>
      <c r="K22" s="9">
        <v>45412</v>
      </c>
      <c r="L22" s="31">
        <v>77823.33</v>
      </c>
      <c r="M22" s="29"/>
      <c r="N22" s="29"/>
    </row>
    <row r="23" spans="1:14" ht="76.5" x14ac:dyDescent="0.25">
      <c r="A23" s="2" t="s">
        <v>73</v>
      </c>
      <c r="B23" s="3">
        <v>150047.70000000001</v>
      </c>
      <c r="C23" s="3">
        <v>29952.299999999988</v>
      </c>
      <c r="D23" s="11" t="s">
        <v>12</v>
      </c>
      <c r="E23" s="12" t="s">
        <v>13</v>
      </c>
      <c r="F23" s="10" t="s">
        <v>74</v>
      </c>
      <c r="G23" s="1">
        <v>11435101008</v>
      </c>
      <c r="H23" s="10" t="s">
        <v>75</v>
      </c>
      <c r="I23" s="13">
        <v>150047.70000000001</v>
      </c>
      <c r="J23" s="9">
        <v>45048</v>
      </c>
      <c r="K23" s="9">
        <v>45413</v>
      </c>
      <c r="L23" s="31">
        <f>66479+70756</f>
        <v>137235</v>
      </c>
      <c r="M23" s="29"/>
      <c r="N23" s="29"/>
    </row>
    <row r="24" spans="1:14" x14ac:dyDescent="0.25">
      <c r="A24" s="2" t="s">
        <v>76</v>
      </c>
      <c r="B24" s="13">
        <v>8564.16</v>
      </c>
      <c r="C24" s="13">
        <v>1712</v>
      </c>
      <c r="D24" s="11" t="s">
        <v>12</v>
      </c>
      <c r="E24" s="12" t="s">
        <v>13</v>
      </c>
      <c r="F24" s="10" t="s">
        <v>77</v>
      </c>
      <c r="G24" s="17" t="s">
        <v>78</v>
      </c>
      <c r="H24" s="10" t="s">
        <v>79</v>
      </c>
      <c r="I24" s="13">
        <v>8564.16</v>
      </c>
      <c r="J24" s="9">
        <v>44318</v>
      </c>
      <c r="K24" s="9">
        <v>45413</v>
      </c>
      <c r="L24" s="31">
        <v>9203.119999999999</v>
      </c>
      <c r="M24" s="29"/>
      <c r="N24" s="29"/>
    </row>
    <row r="25" spans="1:14" ht="51" x14ac:dyDescent="0.25">
      <c r="A25" s="2">
        <v>9827496241</v>
      </c>
      <c r="B25" s="16">
        <v>108000</v>
      </c>
      <c r="C25" s="3">
        <v>31000</v>
      </c>
      <c r="D25" s="5" t="s">
        <v>12</v>
      </c>
      <c r="E25" s="6" t="s">
        <v>13</v>
      </c>
      <c r="F25" s="1" t="s">
        <v>95</v>
      </c>
      <c r="G25" s="26" t="s">
        <v>96</v>
      </c>
      <c r="H25" s="27" t="s">
        <v>97</v>
      </c>
      <c r="I25" s="3">
        <v>108000</v>
      </c>
      <c r="J25" s="9">
        <v>45061</v>
      </c>
      <c r="K25" s="9">
        <v>45426</v>
      </c>
      <c r="L25" s="31">
        <f>9341.01+129181.6</f>
        <v>138522.61000000002</v>
      </c>
      <c r="M25" s="29"/>
      <c r="N25" s="29"/>
    </row>
    <row r="26" spans="1:14" ht="153" x14ac:dyDescent="0.25">
      <c r="A26" s="2" t="s">
        <v>24</v>
      </c>
      <c r="B26" s="3">
        <v>31500</v>
      </c>
      <c r="C26" s="3">
        <v>6300</v>
      </c>
      <c r="D26" s="5" t="s">
        <v>12</v>
      </c>
      <c r="E26" s="6" t="s">
        <v>13</v>
      </c>
      <c r="F26" s="10" t="s">
        <v>25</v>
      </c>
      <c r="G26" s="7" t="s">
        <v>26</v>
      </c>
      <c r="H26" s="10" t="s">
        <v>27</v>
      </c>
      <c r="I26" s="3">
        <v>31500</v>
      </c>
      <c r="J26" s="9">
        <v>45231</v>
      </c>
      <c r="K26" s="9">
        <v>45443</v>
      </c>
      <c r="L26" s="31">
        <v>21695.86</v>
      </c>
      <c r="M26" s="29"/>
      <c r="N26" s="29"/>
    </row>
    <row r="27" spans="1:14" ht="102" x14ac:dyDescent="0.25">
      <c r="A27" s="2" t="s">
        <v>105</v>
      </c>
      <c r="B27" s="3">
        <v>3048</v>
      </c>
      <c r="C27" s="3"/>
      <c r="D27" s="5" t="s">
        <v>12</v>
      </c>
      <c r="E27" s="2" t="s">
        <v>13</v>
      </c>
      <c r="F27" s="10" t="s">
        <v>110</v>
      </c>
      <c r="G27" s="7">
        <v>91079660931</v>
      </c>
      <c r="H27" s="1" t="s">
        <v>106</v>
      </c>
      <c r="I27" s="3">
        <v>3048</v>
      </c>
      <c r="J27" s="9">
        <v>45434</v>
      </c>
      <c r="K27" s="9">
        <v>45463</v>
      </c>
      <c r="L27" s="31">
        <v>0</v>
      </c>
      <c r="M27" s="29"/>
      <c r="N27" s="29"/>
    </row>
    <row r="28" spans="1:14" ht="25.5" x14ac:dyDescent="0.25">
      <c r="A28" s="2" t="s">
        <v>34</v>
      </c>
      <c r="B28" s="3">
        <v>2160000</v>
      </c>
      <c r="C28" s="3">
        <v>432000</v>
      </c>
      <c r="D28" s="5" t="s">
        <v>12</v>
      </c>
      <c r="E28" s="2" t="s">
        <v>13</v>
      </c>
      <c r="F28" s="10" t="s">
        <v>35</v>
      </c>
      <c r="G28" s="7" t="s">
        <v>36</v>
      </c>
      <c r="H28" s="10" t="s">
        <v>37</v>
      </c>
      <c r="I28" s="19">
        <v>2160000</v>
      </c>
      <c r="J28" s="9">
        <v>45200</v>
      </c>
      <c r="K28" s="9">
        <v>45473</v>
      </c>
      <c r="L28" s="31">
        <v>1498721</v>
      </c>
      <c r="M28" s="29"/>
      <c r="N28" s="29"/>
    </row>
    <row r="29" spans="1:14" ht="38.25" x14ac:dyDescent="0.25">
      <c r="A29" s="28" t="s">
        <v>42</v>
      </c>
      <c r="B29" s="13">
        <v>2830080</v>
      </c>
      <c r="C29" s="13">
        <v>566016</v>
      </c>
      <c r="D29" s="11" t="s">
        <v>12</v>
      </c>
      <c r="E29" s="10" t="s">
        <v>13</v>
      </c>
      <c r="F29" s="24" t="s">
        <v>43</v>
      </c>
      <c r="G29" s="11" t="s">
        <v>44</v>
      </c>
      <c r="H29" s="10" t="s">
        <v>45</v>
      </c>
      <c r="I29" s="13">
        <v>2830080</v>
      </c>
      <c r="J29" s="20">
        <v>45108</v>
      </c>
      <c r="K29" s="20">
        <v>45473</v>
      </c>
      <c r="L29" s="31">
        <v>2612647.4</v>
      </c>
      <c r="M29" s="29"/>
      <c r="N29" s="29"/>
    </row>
    <row r="30" spans="1:14" ht="25.5" x14ac:dyDescent="0.25">
      <c r="A30" s="2" t="s">
        <v>52</v>
      </c>
      <c r="B30" s="3">
        <v>1224000</v>
      </c>
      <c r="C30" s="3">
        <v>244800</v>
      </c>
      <c r="D30" s="5" t="s">
        <v>12</v>
      </c>
      <c r="E30" s="6" t="s">
        <v>13</v>
      </c>
      <c r="F30" s="10" t="s">
        <v>53</v>
      </c>
      <c r="G30" s="7" t="s">
        <v>54</v>
      </c>
      <c r="H30" s="10" t="s">
        <v>51</v>
      </c>
      <c r="I30" s="3">
        <v>1224000</v>
      </c>
      <c r="J30" s="9">
        <v>45108</v>
      </c>
      <c r="K30" s="9">
        <v>45473</v>
      </c>
      <c r="L30" s="31">
        <f>104660.72+658921.6</f>
        <v>763582.32</v>
      </c>
      <c r="M30" s="29"/>
      <c r="N30" s="29"/>
    </row>
    <row r="31" spans="1:14" ht="38.25" x14ac:dyDescent="0.25">
      <c r="A31" s="2" t="s">
        <v>55</v>
      </c>
      <c r="B31" s="4">
        <v>3010520</v>
      </c>
      <c r="C31" s="4">
        <v>602104</v>
      </c>
      <c r="D31" s="11" t="s">
        <v>12</v>
      </c>
      <c r="E31" s="12" t="s">
        <v>13</v>
      </c>
      <c r="F31" s="10" t="s">
        <v>56</v>
      </c>
      <c r="G31" s="11" t="s">
        <v>57</v>
      </c>
      <c r="H31" s="10" t="s">
        <v>58</v>
      </c>
      <c r="I31" s="4">
        <f>3010520+2592</f>
        <v>3013112</v>
      </c>
      <c r="J31" s="15">
        <v>45108</v>
      </c>
      <c r="K31" s="15">
        <v>45473</v>
      </c>
      <c r="L31" s="31">
        <f>1350806.24+1608687</f>
        <v>2959493.24</v>
      </c>
      <c r="M31" s="29"/>
      <c r="N31" s="29"/>
    </row>
    <row r="32" spans="1:14" ht="25.5" x14ac:dyDescent="0.25">
      <c r="A32" s="2" t="s">
        <v>59</v>
      </c>
      <c r="B32" s="3">
        <v>288000</v>
      </c>
      <c r="C32" s="3">
        <v>61344</v>
      </c>
      <c r="D32" s="5" t="s">
        <v>12</v>
      </c>
      <c r="E32" s="6" t="s">
        <v>13</v>
      </c>
      <c r="F32" s="10" t="s">
        <v>60</v>
      </c>
      <c r="G32" s="7">
        <v>2402671206</v>
      </c>
      <c r="H32" s="1" t="s">
        <v>61</v>
      </c>
      <c r="I32" s="3">
        <v>288000</v>
      </c>
      <c r="J32" s="9">
        <v>45292</v>
      </c>
      <c r="K32" s="9">
        <v>45473</v>
      </c>
      <c r="L32" s="31">
        <v>184758.7</v>
      </c>
      <c r="M32" s="29"/>
      <c r="N32" s="29"/>
    </row>
    <row r="33" spans="1:15" x14ac:dyDescent="0.25">
      <c r="A33" s="104" t="s">
        <v>1245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9"/>
      <c r="N33" s="29"/>
    </row>
    <row r="34" spans="1:15" ht="128.25" x14ac:dyDescent="0.25">
      <c r="A34" s="38" t="s">
        <v>0</v>
      </c>
      <c r="B34" s="39" t="s">
        <v>124</v>
      </c>
      <c r="C34" s="39" t="s">
        <v>125</v>
      </c>
      <c r="D34" s="39" t="s">
        <v>126</v>
      </c>
      <c r="E34" s="39" t="s">
        <v>127</v>
      </c>
      <c r="F34" s="38" t="s">
        <v>128</v>
      </c>
      <c r="G34" s="39" t="s">
        <v>129</v>
      </c>
      <c r="H34" s="38" t="s">
        <v>130</v>
      </c>
      <c r="I34" s="39" t="s">
        <v>131</v>
      </c>
      <c r="J34" s="40" t="s">
        <v>1244</v>
      </c>
      <c r="K34" s="41" t="s">
        <v>132</v>
      </c>
      <c r="L34" s="41" t="s">
        <v>133</v>
      </c>
      <c r="M34" s="42" t="s">
        <v>134</v>
      </c>
      <c r="N34" s="39" t="s">
        <v>135</v>
      </c>
      <c r="O34" s="43" t="s">
        <v>136</v>
      </c>
    </row>
    <row r="35" spans="1:15" ht="102" x14ac:dyDescent="0.25">
      <c r="A35" s="44" t="s">
        <v>137</v>
      </c>
      <c r="B35" s="27" t="s">
        <v>12</v>
      </c>
      <c r="C35" s="27" t="s">
        <v>138</v>
      </c>
      <c r="D35" s="27" t="s">
        <v>139</v>
      </c>
      <c r="E35" s="27" t="s">
        <v>140</v>
      </c>
      <c r="F35" s="27" t="s">
        <v>141</v>
      </c>
      <c r="G35" s="27" t="s">
        <v>141</v>
      </c>
      <c r="H35" s="27" t="s">
        <v>142</v>
      </c>
      <c r="I35" s="27" t="s">
        <v>143</v>
      </c>
      <c r="J35" s="45">
        <v>1853912.0499999998</v>
      </c>
      <c r="K35" s="46">
        <v>43480</v>
      </c>
      <c r="L35" s="46">
        <v>45305</v>
      </c>
      <c r="M35" s="47">
        <v>309</v>
      </c>
      <c r="N35" s="46">
        <v>43514</v>
      </c>
      <c r="O35" s="48">
        <v>1740444.1900000002</v>
      </c>
    </row>
    <row r="36" spans="1:15" ht="114.75" x14ac:dyDescent="0.25">
      <c r="A36" s="44" t="s">
        <v>144</v>
      </c>
      <c r="B36" s="27" t="s">
        <v>12</v>
      </c>
      <c r="C36" s="27" t="s">
        <v>138</v>
      </c>
      <c r="D36" s="27" t="s">
        <v>145</v>
      </c>
      <c r="E36" s="27" t="s">
        <v>146</v>
      </c>
      <c r="F36" s="27" t="s">
        <v>147</v>
      </c>
      <c r="G36" s="27" t="s">
        <v>148</v>
      </c>
      <c r="H36" s="27" t="s">
        <v>149</v>
      </c>
      <c r="I36" s="27" t="s">
        <v>148</v>
      </c>
      <c r="J36" s="49">
        <v>5999619.75</v>
      </c>
      <c r="K36" s="46">
        <v>43497</v>
      </c>
      <c r="L36" s="46">
        <v>45322</v>
      </c>
      <c r="M36" s="47">
        <v>810</v>
      </c>
      <c r="N36" s="46">
        <v>43452</v>
      </c>
      <c r="O36" s="48">
        <v>5988300.0099999998</v>
      </c>
    </row>
    <row r="37" spans="1:15" ht="51" x14ac:dyDescent="0.25">
      <c r="A37" s="11" t="s">
        <v>150</v>
      </c>
      <c r="B37" s="7" t="s">
        <v>12</v>
      </c>
      <c r="C37" s="27" t="s">
        <v>138</v>
      </c>
      <c r="D37" s="10" t="s">
        <v>151</v>
      </c>
      <c r="E37" s="10" t="s">
        <v>152</v>
      </c>
      <c r="F37" s="11" t="s">
        <v>153</v>
      </c>
      <c r="G37" s="50" t="s">
        <v>154</v>
      </c>
      <c r="H37" s="11" t="s">
        <v>153</v>
      </c>
      <c r="I37" s="50" t="s">
        <v>154</v>
      </c>
      <c r="J37" s="25">
        <v>1946.4</v>
      </c>
      <c r="K37" s="9">
        <v>43840</v>
      </c>
      <c r="L37" s="9">
        <v>45300</v>
      </c>
      <c r="M37" s="51">
        <v>79</v>
      </c>
      <c r="N37" s="9">
        <v>43853</v>
      </c>
      <c r="O37" s="52">
        <v>99.8</v>
      </c>
    </row>
    <row r="38" spans="1:15" ht="76.5" x14ac:dyDescent="0.25">
      <c r="A38" s="53" t="s">
        <v>155</v>
      </c>
      <c r="B38" s="7" t="s">
        <v>12</v>
      </c>
      <c r="C38" s="27" t="s">
        <v>138</v>
      </c>
      <c r="D38" s="10" t="s">
        <v>156</v>
      </c>
      <c r="E38" s="10" t="s">
        <v>152</v>
      </c>
      <c r="F38" s="11" t="s">
        <v>157</v>
      </c>
      <c r="G38" s="50" t="s">
        <v>158</v>
      </c>
      <c r="H38" s="11" t="s">
        <v>157</v>
      </c>
      <c r="I38" s="50" t="s">
        <v>158</v>
      </c>
      <c r="J38" s="25">
        <v>9656</v>
      </c>
      <c r="K38" s="9">
        <v>43903</v>
      </c>
      <c r="L38" s="9">
        <v>45363</v>
      </c>
      <c r="M38" s="51">
        <v>293</v>
      </c>
      <c r="N38" s="9">
        <v>43903</v>
      </c>
      <c r="O38" s="52">
        <v>14394</v>
      </c>
    </row>
    <row r="39" spans="1:15" ht="63.75" x14ac:dyDescent="0.25">
      <c r="A39" s="11" t="s">
        <v>159</v>
      </c>
      <c r="B39" s="7" t="s">
        <v>12</v>
      </c>
      <c r="C39" s="27" t="s">
        <v>138</v>
      </c>
      <c r="D39" s="10" t="s">
        <v>160</v>
      </c>
      <c r="E39" s="10" t="s">
        <v>152</v>
      </c>
      <c r="F39" s="17" t="s">
        <v>161</v>
      </c>
      <c r="G39" s="50" t="s">
        <v>162</v>
      </c>
      <c r="H39" s="17" t="s">
        <v>161</v>
      </c>
      <c r="I39" s="50" t="s">
        <v>162</v>
      </c>
      <c r="J39" s="25">
        <v>3570</v>
      </c>
      <c r="K39" s="9">
        <v>43931</v>
      </c>
      <c r="L39" s="9">
        <v>45391</v>
      </c>
      <c r="M39" s="51">
        <v>415</v>
      </c>
      <c r="N39" s="9">
        <v>43931</v>
      </c>
      <c r="O39" s="52">
        <v>2167.5</v>
      </c>
    </row>
    <row r="40" spans="1:15" ht="63.75" x14ac:dyDescent="0.25">
      <c r="A40" s="11" t="s">
        <v>163</v>
      </c>
      <c r="B40" s="7" t="s">
        <v>12</v>
      </c>
      <c r="C40" s="27" t="s">
        <v>138</v>
      </c>
      <c r="D40" s="10" t="s">
        <v>164</v>
      </c>
      <c r="E40" s="10" t="s">
        <v>152</v>
      </c>
      <c r="F40" s="11" t="s">
        <v>165</v>
      </c>
      <c r="G40" s="50" t="s">
        <v>166</v>
      </c>
      <c r="H40" s="11" t="s">
        <v>165</v>
      </c>
      <c r="I40" s="50" t="s">
        <v>166</v>
      </c>
      <c r="J40" s="25">
        <v>1428</v>
      </c>
      <c r="K40" s="9">
        <v>43935</v>
      </c>
      <c r="L40" s="9">
        <v>45395</v>
      </c>
      <c r="M40" s="51">
        <v>415</v>
      </c>
      <c r="N40" s="9">
        <v>43931</v>
      </c>
      <c r="O40" s="52">
        <v>756</v>
      </c>
    </row>
    <row r="41" spans="1:15" ht="51" x14ac:dyDescent="0.25">
      <c r="A41" s="11" t="s">
        <v>167</v>
      </c>
      <c r="B41" s="7" t="s">
        <v>12</v>
      </c>
      <c r="C41" s="27" t="s">
        <v>138</v>
      </c>
      <c r="D41" s="10" t="s">
        <v>168</v>
      </c>
      <c r="E41" s="10" t="s">
        <v>152</v>
      </c>
      <c r="F41" s="11" t="s">
        <v>169</v>
      </c>
      <c r="G41" s="50" t="s">
        <v>170</v>
      </c>
      <c r="H41" s="11" t="s">
        <v>169</v>
      </c>
      <c r="I41" s="50" t="s">
        <v>170</v>
      </c>
      <c r="J41" s="25">
        <v>1414</v>
      </c>
      <c r="K41" s="9">
        <v>43936</v>
      </c>
      <c r="L41" s="9">
        <v>45396</v>
      </c>
      <c r="M41" s="51">
        <v>415</v>
      </c>
      <c r="N41" s="9">
        <v>43931</v>
      </c>
      <c r="O41" s="52">
        <v>527.98</v>
      </c>
    </row>
    <row r="42" spans="1:15" ht="76.5" x14ac:dyDescent="0.25">
      <c r="A42" s="11" t="s">
        <v>171</v>
      </c>
      <c r="B42" s="7" t="s">
        <v>12</v>
      </c>
      <c r="C42" s="27" t="s">
        <v>138</v>
      </c>
      <c r="D42" s="10" t="s">
        <v>172</v>
      </c>
      <c r="E42" s="10" t="s">
        <v>152</v>
      </c>
      <c r="F42" s="17" t="s">
        <v>173</v>
      </c>
      <c r="G42" s="50" t="s">
        <v>174</v>
      </c>
      <c r="H42" s="17" t="s">
        <v>173</v>
      </c>
      <c r="I42" s="50" t="s">
        <v>174</v>
      </c>
      <c r="J42" s="25">
        <v>1213.2</v>
      </c>
      <c r="K42" s="9">
        <v>43931</v>
      </c>
      <c r="L42" s="9">
        <v>45391</v>
      </c>
      <c r="M42" s="51">
        <v>527</v>
      </c>
      <c r="N42" s="9">
        <v>43965</v>
      </c>
      <c r="O42" s="52">
        <v>93</v>
      </c>
    </row>
    <row r="43" spans="1:15" ht="76.5" x14ac:dyDescent="0.25">
      <c r="A43" s="11" t="s">
        <v>175</v>
      </c>
      <c r="B43" s="7" t="s">
        <v>12</v>
      </c>
      <c r="C43" s="27" t="s">
        <v>138</v>
      </c>
      <c r="D43" s="10" t="s">
        <v>176</v>
      </c>
      <c r="E43" s="10" t="s">
        <v>152</v>
      </c>
      <c r="F43" s="17" t="s">
        <v>177</v>
      </c>
      <c r="G43" s="50" t="s">
        <v>178</v>
      </c>
      <c r="H43" s="17" t="s">
        <v>177</v>
      </c>
      <c r="I43" s="50" t="s">
        <v>178</v>
      </c>
      <c r="J43" s="25">
        <v>7600</v>
      </c>
      <c r="K43" s="9">
        <v>43931</v>
      </c>
      <c r="L43" s="9">
        <v>45391</v>
      </c>
      <c r="M43" s="51">
        <v>527</v>
      </c>
      <c r="N43" s="9">
        <v>43965</v>
      </c>
      <c r="O43" s="52">
        <v>4560</v>
      </c>
    </row>
    <row r="44" spans="1:15" ht="63.75" x14ac:dyDescent="0.25">
      <c r="A44" s="11" t="s">
        <v>179</v>
      </c>
      <c r="B44" s="7" t="s">
        <v>12</v>
      </c>
      <c r="C44" s="27" t="s">
        <v>138</v>
      </c>
      <c r="D44" s="10" t="s">
        <v>180</v>
      </c>
      <c r="E44" s="10" t="s">
        <v>152</v>
      </c>
      <c r="F44" s="11" t="s">
        <v>181</v>
      </c>
      <c r="G44" s="50" t="s">
        <v>182</v>
      </c>
      <c r="H44" s="11" t="s">
        <v>181</v>
      </c>
      <c r="I44" s="50" t="s">
        <v>182</v>
      </c>
      <c r="J44" s="25">
        <v>13600</v>
      </c>
      <c r="K44" s="9">
        <v>43972</v>
      </c>
      <c r="L44" s="9">
        <v>45432</v>
      </c>
      <c r="M44" s="51">
        <v>527</v>
      </c>
      <c r="N44" s="9">
        <v>43965</v>
      </c>
      <c r="O44" s="52">
        <v>8925</v>
      </c>
    </row>
    <row r="45" spans="1:15" ht="76.5" x14ac:dyDescent="0.25">
      <c r="A45" s="11" t="s">
        <v>183</v>
      </c>
      <c r="B45" s="7" t="s">
        <v>12</v>
      </c>
      <c r="C45" s="27" t="s">
        <v>138</v>
      </c>
      <c r="D45" s="10" t="s">
        <v>184</v>
      </c>
      <c r="E45" s="10" t="s">
        <v>152</v>
      </c>
      <c r="F45" s="17" t="s">
        <v>185</v>
      </c>
      <c r="G45" s="50" t="s">
        <v>186</v>
      </c>
      <c r="H45" s="17" t="s">
        <v>185</v>
      </c>
      <c r="I45" s="50" t="s">
        <v>186</v>
      </c>
      <c r="J45" s="25">
        <v>1392</v>
      </c>
      <c r="K45" s="9">
        <v>43972</v>
      </c>
      <c r="L45" s="9">
        <v>45432</v>
      </c>
      <c r="M45" s="51">
        <v>527</v>
      </c>
      <c r="N45" s="9">
        <v>43965</v>
      </c>
      <c r="O45" s="52">
        <v>348</v>
      </c>
    </row>
    <row r="46" spans="1:15" ht="76.5" x14ac:dyDescent="0.25">
      <c r="A46" s="11" t="s">
        <v>187</v>
      </c>
      <c r="B46" s="7" t="s">
        <v>12</v>
      </c>
      <c r="C46" s="27" t="s">
        <v>138</v>
      </c>
      <c r="D46" s="10" t="s">
        <v>188</v>
      </c>
      <c r="E46" s="10" t="s">
        <v>152</v>
      </c>
      <c r="F46" s="11" t="s">
        <v>189</v>
      </c>
      <c r="G46" s="50" t="s">
        <v>190</v>
      </c>
      <c r="H46" s="11" t="s">
        <v>189</v>
      </c>
      <c r="I46" s="50" t="s">
        <v>190</v>
      </c>
      <c r="J46" s="25">
        <v>1200</v>
      </c>
      <c r="K46" s="9">
        <v>43970</v>
      </c>
      <c r="L46" s="9">
        <v>45430</v>
      </c>
      <c r="M46" s="51">
        <v>579</v>
      </c>
      <c r="N46" s="9">
        <v>43977</v>
      </c>
      <c r="O46" s="52">
        <v>600</v>
      </c>
    </row>
    <row r="47" spans="1:15" ht="89.25" x14ac:dyDescent="0.25">
      <c r="A47" s="11" t="s">
        <v>191</v>
      </c>
      <c r="B47" s="7" t="s">
        <v>12</v>
      </c>
      <c r="C47" s="27" t="s">
        <v>138</v>
      </c>
      <c r="D47" s="10" t="s">
        <v>192</v>
      </c>
      <c r="E47" s="10" t="s">
        <v>152</v>
      </c>
      <c r="F47" s="11" t="s">
        <v>193</v>
      </c>
      <c r="G47" s="50" t="s">
        <v>194</v>
      </c>
      <c r="H47" s="11" t="s">
        <v>193</v>
      </c>
      <c r="I47" s="50" t="s">
        <v>194</v>
      </c>
      <c r="J47" s="25">
        <v>384</v>
      </c>
      <c r="K47" s="9">
        <v>43990</v>
      </c>
      <c r="L47" s="9">
        <v>45450</v>
      </c>
      <c r="M47" s="51">
        <v>681</v>
      </c>
      <c r="N47" s="9">
        <v>44004</v>
      </c>
      <c r="O47" s="52">
        <v>672</v>
      </c>
    </row>
    <row r="48" spans="1:15" ht="127.5" x14ac:dyDescent="0.25">
      <c r="A48" s="11" t="s">
        <v>195</v>
      </c>
      <c r="B48" s="7" t="s">
        <v>12</v>
      </c>
      <c r="C48" s="27" t="s">
        <v>138</v>
      </c>
      <c r="D48" s="10" t="s">
        <v>196</v>
      </c>
      <c r="E48" s="10" t="s">
        <v>152</v>
      </c>
      <c r="F48" s="11" t="s">
        <v>197</v>
      </c>
      <c r="G48" s="10" t="s">
        <v>198</v>
      </c>
      <c r="H48" s="11" t="s">
        <v>197</v>
      </c>
      <c r="I48" s="10" t="s">
        <v>198</v>
      </c>
      <c r="J48" s="25">
        <v>20096</v>
      </c>
      <c r="K48" s="9">
        <v>44006</v>
      </c>
      <c r="L48" s="9">
        <v>45466</v>
      </c>
      <c r="M48" s="51">
        <v>745</v>
      </c>
      <c r="N48" s="9">
        <v>44025</v>
      </c>
      <c r="O48" s="52">
        <v>8596.2899999999991</v>
      </c>
    </row>
    <row r="49" spans="1:15" ht="114.75" x14ac:dyDescent="0.25">
      <c r="A49" s="11" t="s">
        <v>199</v>
      </c>
      <c r="B49" s="7" t="s">
        <v>12</v>
      </c>
      <c r="C49" s="27" t="s">
        <v>138</v>
      </c>
      <c r="D49" s="10" t="s">
        <v>200</v>
      </c>
      <c r="E49" s="10" t="s">
        <v>201</v>
      </c>
      <c r="F49" s="11" t="s">
        <v>202</v>
      </c>
      <c r="G49" s="50" t="s">
        <v>203</v>
      </c>
      <c r="H49" s="11" t="s">
        <v>202</v>
      </c>
      <c r="I49" s="50" t="s">
        <v>203</v>
      </c>
      <c r="J49" s="25">
        <v>5191.2</v>
      </c>
      <c r="K49" s="9">
        <v>44200</v>
      </c>
      <c r="L49" s="9">
        <v>45294</v>
      </c>
      <c r="M49" s="51">
        <v>1337</v>
      </c>
      <c r="N49" s="9">
        <v>44195</v>
      </c>
      <c r="O49" s="52">
        <v>3345.4399999999996</v>
      </c>
    </row>
    <row r="50" spans="1:15" ht="114.75" x14ac:dyDescent="0.25">
      <c r="A50" s="11" t="s">
        <v>204</v>
      </c>
      <c r="B50" s="7" t="s">
        <v>12</v>
      </c>
      <c r="C50" s="27" t="s">
        <v>138</v>
      </c>
      <c r="D50" s="10" t="s">
        <v>205</v>
      </c>
      <c r="E50" s="10" t="s">
        <v>201</v>
      </c>
      <c r="F50" s="11" t="s">
        <v>206</v>
      </c>
      <c r="G50" s="50" t="s">
        <v>207</v>
      </c>
      <c r="H50" s="11" t="s">
        <v>206</v>
      </c>
      <c r="I50" s="50" t="s">
        <v>207</v>
      </c>
      <c r="J50" s="25">
        <v>716.8</v>
      </c>
      <c r="K50" s="9">
        <v>44227</v>
      </c>
      <c r="L50" s="9">
        <v>45321</v>
      </c>
      <c r="M50" s="51">
        <v>1337</v>
      </c>
      <c r="N50" s="9">
        <v>44195</v>
      </c>
      <c r="O50" s="52">
        <v>896</v>
      </c>
    </row>
    <row r="51" spans="1:15" ht="89.25" x14ac:dyDescent="0.25">
      <c r="A51" s="5" t="s">
        <v>208</v>
      </c>
      <c r="B51" s="7" t="s">
        <v>12</v>
      </c>
      <c r="C51" s="27" t="s">
        <v>138</v>
      </c>
      <c r="D51" s="2" t="s">
        <v>209</v>
      </c>
      <c r="E51" s="10" t="s">
        <v>210</v>
      </c>
      <c r="F51" s="5" t="s">
        <v>211</v>
      </c>
      <c r="G51" s="54" t="s">
        <v>212</v>
      </c>
      <c r="H51" s="5" t="s">
        <v>213</v>
      </c>
      <c r="I51" s="54" t="s">
        <v>214</v>
      </c>
      <c r="J51" s="32">
        <v>3240</v>
      </c>
      <c r="K51" s="20">
        <v>44210</v>
      </c>
      <c r="L51" s="20">
        <v>45304</v>
      </c>
      <c r="M51" s="47" t="s">
        <v>215</v>
      </c>
      <c r="N51" s="20">
        <v>44210</v>
      </c>
      <c r="O51" s="52">
        <v>2160</v>
      </c>
    </row>
    <row r="52" spans="1:15" ht="114.75" x14ac:dyDescent="0.25">
      <c r="A52" s="5" t="s">
        <v>216</v>
      </c>
      <c r="B52" s="7" t="s">
        <v>12</v>
      </c>
      <c r="C52" s="27" t="s">
        <v>138</v>
      </c>
      <c r="D52" s="2" t="s">
        <v>217</v>
      </c>
      <c r="E52" s="10" t="s">
        <v>210</v>
      </c>
      <c r="F52" s="55" t="s">
        <v>185</v>
      </c>
      <c r="G52" s="54" t="s">
        <v>186</v>
      </c>
      <c r="H52" s="55" t="s">
        <v>185</v>
      </c>
      <c r="I52" s="54" t="s">
        <v>186</v>
      </c>
      <c r="J52" s="32">
        <v>1900</v>
      </c>
      <c r="K52" s="9">
        <v>44211</v>
      </c>
      <c r="L52" s="9">
        <v>45305</v>
      </c>
      <c r="M52" s="47" t="s">
        <v>215</v>
      </c>
      <c r="N52" s="20">
        <v>44210</v>
      </c>
      <c r="O52" s="52">
        <v>1900</v>
      </c>
    </row>
    <row r="53" spans="1:15" ht="89.25" x14ac:dyDescent="0.25">
      <c r="A53" s="5" t="s">
        <v>218</v>
      </c>
      <c r="B53" s="7" t="s">
        <v>12</v>
      </c>
      <c r="C53" s="27" t="s">
        <v>138</v>
      </c>
      <c r="D53" s="2" t="s">
        <v>219</v>
      </c>
      <c r="E53" s="10" t="s">
        <v>210</v>
      </c>
      <c r="F53" s="2" t="s">
        <v>220</v>
      </c>
      <c r="G53" s="54" t="s">
        <v>221</v>
      </c>
      <c r="H53" s="5" t="s">
        <v>222</v>
      </c>
      <c r="I53" s="54" t="s">
        <v>223</v>
      </c>
      <c r="J53" s="32">
        <v>8418</v>
      </c>
      <c r="K53" s="20">
        <v>44216</v>
      </c>
      <c r="L53" s="20">
        <v>45310</v>
      </c>
      <c r="M53" s="47" t="s">
        <v>224</v>
      </c>
      <c r="N53" s="20">
        <v>44229</v>
      </c>
      <c r="O53" s="52">
        <v>19675.5</v>
      </c>
    </row>
    <row r="54" spans="1:15" ht="89.25" x14ac:dyDescent="0.25">
      <c r="A54" s="5" t="s">
        <v>225</v>
      </c>
      <c r="B54" s="7" t="s">
        <v>12</v>
      </c>
      <c r="C54" s="27" t="s">
        <v>138</v>
      </c>
      <c r="D54" s="2" t="s">
        <v>226</v>
      </c>
      <c r="E54" s="10" t="s">
        <v>210</v>
      </c>
      <c r="F54" s="5" t="s">
        <v>227</v>
      </c>
      <c r="G54" s="54" t="s">
        <v>228</v>
      </c>
      <c r="H54" s="5" t="s">
        <v>227</v>
      </c>
      <c r="I54" s="54" t="s">
        <v>228</v>
      </c>
      <c r="J54" s="32">
        <v>384</v>
      </c>
      <c r="K54" s="20">
        <v>44231</v>
      </c>
      <c r="L54" s="20">
        <v>45325</v>
      </c>
      <c r="M54" s="47" t="s">
        <v>224</v>
      </c>
      <c r="N54" s="20">
        <v>44229</v>
      </c>
      <c r="O54" s="52">
        <v>768</v>
      </c>
    </row>
    <row r="55" spans="1:15" ht="127.5" x14ac:dyDescent="0.25">
      <c r="A55" s="5" t="s">
        <v>229</v>
      </c>
      <c r="B55" s="7" t="s">
        <v>12</v>
      </c>
      <c r="C55" s="27" t="s">
        <v>138</v>
      </c>
      <c r="D55" s="2" t="s">
        <v>230</v>
      </c>
      <c r="E55" s="2" t="s">
        <v>210</v>
      </c>
      <c r="F55" s="56" t="s">
        <v>185</v>
      </c>
      <c r="G55" s="2" t="s">
        <v>186</v>
      </c>
      <c r="H55" s="55" t="s">
        <v>185</v>
      </c>
      <c r="I55" s="54" t="s">
        <v>186</v>
      </c>
      <c r="J55" s="32">
        <v>13560</v>
      </c>
      <c r="K55" s="20">
        <v>44231</v>
      </c>
      <c r="L55" s="20">
        <v>45325</v>
      </c>
      <c r="M55" s="47" t="s">
        <v>231</v>
      </c>
      <c r="N55" s="20">
        <v>44259</v>
      </c>
      <c r="O55" s="52">
        <v>3024</v>
      </c>
    </row>
    <row r="56" spans="1:15" ht="102" x14ac:dyDescent="0.25">
      <c r="A56" s="5" t="s">
        <v>232</v>
      </c>
      <c r="B56" s="7" t="s">
        <v>12</v>
      </c>
      <c r="C56" s="27" t="s">
        <v>138</v>
      </c>
      <c r="D56" s="2" t="s">
        <v>233</v>
      </c>
      <c r="E56" s="2" t="s">
        <v>210</v>
      </c>
      <c r="F56" s="5" t="s">
        <v>234</v>
      </c>
      <c r="G56" s="2" t="s">
        <v>235</v>
      </c>
      <c r="H56" s="5" t="s">
        <v>234</v>
      </c>
      <c r="I56" s="54" t="s">
        <v>236</v>
      </c>
      <c r="J56" s="32">
        <v>32550</v>
      </c>
      <c r="K56" s="20">
        <v>44264</v>
      </c>
      <c r="L56" s="20">
        <v>45359</v>
      </c>
      <c r="M56" s="47" t="s">
        <v>231</v>
      </c>
      <c r="N56" s="20">
        <v>44259</v>
      </c>
      <c r="O56" s="52">
        <v>12400</v>
      </c>
    </row>
    <row r="57" spans="1:15" ht="89.25" x14ac:dyDescent="0.25">
      <c r="A57" s="5" t="s">
        <v>237</v>
      </c>
      <c r="B57" s="7" t="s">
        <v>12</v>
      </c>
      <c r="C57" s="27" t="s">
        <v>138</v>
      </c>
      <c r="D57" s="2" t="s">
        <v>238</v>
      </c>
      <c r="E57" s="2" t="s">
        <v>210</v>
      </c>
      <c r="F57" s="5" t="s">
        <v>239</v>
      </c>
      <c r="G57" s="2" t="s">
        <v>240</v>
      </c>
      <c r="H57" s="5" t="s">
        <v>239</v>
      </c>
      <c r="I57" s="54" t="s">
        <v>240</v>
      </c>
      <c r="J57" s="32">
        <v>3420</v>
      </c>
      <c r="K57" s="20">
        <v>44257</v>
      </c>
      <c r="L57" s="20">
        <v>45352</v>
      </c>
      <c r="M57" s="47" t="s">
        <v>241</v>
      </c>
      <c r="N57" s="20">
        <v>44271</v>
      </c>
      <c r="O57" s="52">
        <v>1590</v>
      </c>
    </row>
    <row r="58" spans="1:15" ht="89.25" x14ac:dyDescent="0.25">
      <c r="A58" s="5" t="s">
        <v>242</v>
      </c>
      <c r="B58" s="7" t="s">
        <v>12</v>
      </c>
      <c r="C58" s="27" t="s">
        <v>138</v>
      </c>
      <c r="D58" s="2" t="s">
        <v>243</v>
      </c>
      <c r="E58" s="2" t="s">
        <v>210</v>
      </c>
      <c r="F58" s="5" t="s">
        <v>244</v>
      </c>
      <c r="G58" s="2" t="s">
        <v>245</v>
      </c>
      <c r="H58" s="5" t="s">
        <v>244</v>
      </c>
      <c r="I58" s="54" t="s">
        <v>245</v>
      </c>
      <c r="J58" s="32">
        <v>51729</v>
      </c>
      <c r="K58" s="20">
        <v>44259</v>
      </c>
      <c r="L58" s="20">
        <v>45354</v>
      </c>
      <c r="M58" s="47" t="s">
        <v>241</v>
      </c>
      <c r="N58" s="20">
        <v>44271</v>
      </c>
      <c r="O58" s="52">
        <v>25541</v>
      </c>
    </row>
    <row r="59" spans="1:15" ht="89.25" x14ac:dyDescent="0.25">
      <c r="A59" s="5" t="s">
        <v>246</v>
      </c>
      <c r="B59" s="7" t="s">
        <v>12</v>
      </c>
      <c r="C59" s="27" t="s">
        <v>138</v>
      </c>
      <c r="D59" s="2" t="s">
        <v>247</v>
      </c>
      <c r="E59" s="2" t="s">
        <v>210</v>
      </c>
      <c r="F59" s="5" t="s">
        <v>248</v>
      </c>
      <c r="G59" s="54" t="s">
        <v>249</v>
      </c>
      <c r="H59" s="5" t="s">
        <v>250</v>
      </c>
      <c r="I59" s="54" t="s">
        <v>251</v>
      </c>
      <c r="J59" s="32">
        <v>15660</v>
      </c>
      <c r="K59" s="20">
        <v>44272</v>
      </c>
      <c r="L59" s="20">
        <v>45367</v>
      </c>
      <c r="M59" s="47" t="s">
        <v>241</v>
      </c>
      <c r="N59" s="20">
        <v>44271</v>
      </c>
      <c r="O59" s="52">
        <v>19314</v>
      </c>
    </row>
    <row r="60" spans="1:15" ht="89.25" x14ac:dyDescent="0.25">
      <c r="A60" s="5" t="s">
        <v>252</v>
      </c>
      <c r="B60" s="7" t="s">
        <v>12</v>
      </c>
      <c r="C60" s="27" t="s">
        <v>138</v>
      </c>
      <c r="D60" s="2" t="s">
        <v>253</v>
      </c>
      <c r="E60" s="2" t="s">
        <v>210</v>
      </c>
      <c r="F60" s="5" t="s">
        <v>254</v>
      </c>
      <c r="G60" s="54" t="s">
        <v>255</v>
      </c>
      <c r="H60" s="5" t="s">
        <v>254</v>
      </c>
      <c r="I60" s="54" t="s">
        <v>255</v>
      </c>
      <c r="J60" s="32">
        <v>15000</v>
      </c>
      <c r="K60" s="20">
        <v>44271</v>
      </c>
      <c r="L60" s="20">
        <v>45366</v>
      </c>
      <c r="M60" s="47" t="s">
        <v>256</v>
      </c>
      <c r="N60" s="20">
        <v>44273</v>
      </c>
      <c r="O60" s="52">
        <v>300</v>
      </c>
    </row>
    <row r="61" spans="1:15" ht="114.75" x14ac:dyDescent="0.25">
      <c r="A61" s="5" t="s">
        <v>257</v>
      </c>
      <c r="B61" s="7" t="s">
        <v>12</v>
      </c>
      <c r="C61" s="27" t="s">
        <v>138</v>
      </c>
      <c r="D61" s="2" t="s">
        <v>258</v>
      </c>
      <c r="E61" s="10" t="s">
        <v>210</v>
      </c>
      <c r="F61" s="5" t="s">
        <v>259</v>
      </c>
      <c r="G61" s="54" t="s">
        <v>260</v>
      </c>
      <c r="H61" s="5" t="s">
        <v>261</v>
      </c>
      <c r="I61" s="54" t="s">
        <v>262</v>
      </c>
      <c r="J61" s="32">
        <v>8517.1</v>
      </c>
      <c r="K61" s="20">
        <v>44326</v>
      </c>
      <c r="L61" s="20">
        <v>45421</v>
      </c>
      <c r="M61" s="47" t="s">
        <v>263</v>
      </c>
      <c r="N61" s="20">
        <v>44320</v>
      </c>
      <c r="O61" s="52">
        <v>1720.0299999999997</v>
      </c>
    </row>
    <row r="62" spans="1:15" ht="89.25" x14ac:dyDescent="0.25">
      <c r="A62" s="5" t="s">
        <v>264</v>
      </c>
      <c r="B62" s="7" t="s">
        <v>12</v>
      </c>
      <c r="C62" s="27" t="s">
        <v>138</v>
      </c>
      <c r="D62" s="2" t="s">
        <v>265</v>
      </c>
      <c r="E62" s="10" t="s">
        <v>210</v>
      </c>
      <c r="F62" s="56" t="s">
        <v>266</v>
      </c>
      <c r="G62" s="2" t="s">
        <v>267</v>
      </c>
      <c r="H62" s="56" t="s">
        <v>266</v>
      </c>
      <c r="I62" s="1" t="s">
        <v>267</v>
      </c>
      <c r="J62" s="32">
        <v>16380</v>
      </c>
      <c r="K62" s="20">
        <v>44328</v>
      </c>
      <c r="L62" s="20">
        <v>45423</v>
      </c>
      <c r="M62" s="47" t="s">
        <v>268</v>
      </c>
      <c r="N62" s="20">
        <v>44337</v>
      </c>
      <c r="O62" s="52">
        <v>8540</v>
      </c>
    </row>
    <row r="63" spans="1:15" ht="89.25" x14ac:dyDescent="0.25">
      <c r="A63" s="5" t="s">
        <v>269</v>
      </c>
      <c r="B63" s="7" t="s">
        <v>12</v>
      </c>
      <c r="C63" s="27" t="s">
        <v>138</v>
      </c>
      <c r="D63" s="2" t="s">
        <v>270</v>
      </c>
      <c r="E63" s="10" t="s">
        <v>210</v>
      </c>
      <c r="F63" s="5" t="s">
        <v>185</v>
      </c>
      <c r="G63" s="54" t="s">
        <v>186</v>
      </c>
      <c r="H63" s="5" t="s">
        <v>185</v>
      </c>
      <c r="I63" s="54" t="s">
        <v>186</v>
      </c>
      <c r="J63" s="32">
        <v>7875</v>
      </c>
      <c r="K63" s="20">
        <v>44334</v>
      </c>
      <c r="L63" s="20">
        <v>45429</v>
      </c>
      <c r="M63" s="47" t="s">
        <v>268</v>
      </c>
      <c r="N63" s="20">
        <v>44337</v>
      </c>
      <c r="O63" s="52">
        <v>17367</v>
      </c>
    </row>
    <row r="64" spans="1:15" ht="89.25" x14ac:dyDescent="0.25">
      <c r="A64" s="5" t="s">
        <v>271</v>
      </c>
      <c r="B64" s="7" t="s">
        <v>12</v>
      </c>
      <c r="C64" s="27" t="s">
        <v>138</v>
      </c>
      <c r="D64" s="2" t="s">
        <v>272</v>
      </c>
      <c r="E64" s="10" t="s">
        <v>210</v>
      </c>
      <c r="F64" s="5" t="s">
        <v>273</v>
      </c>
      <c r="G64" s="54" t="s">
        <v>274</v>
      </c>
      <c r="H64" s="5" t="s">
        <v>275</v>
      </c>
      <c r="I64" s="54" t="s">
        <v>276</v>
      </c>
      <c r="J64" s="32">
        <v>477</v>
      </c>
      <c r="K64" s="20">
        <v>44340</v>
      </c>
      <c r="L64" s="20">
        <v>45435</v>
      </c>
      <c r="M64" s="47" t="s">
        <v>268</v>
      </c>
      <c r="N64" s="20">
        <v>44337</v>
      </c>
      <c r="O64" s="52">
        <v>954</v>
      </c>
    </row>
    <row r="65" spans="1:15" ht="89.25" x14ac:dyDescent="0.25">
      <c r="A65" s="5" t="s">
        <v>277</v>
      </c>
      <c r="B65" s="7" t="s">
        <v>12</v>
      </c>
      <c r="C65" s="27" t="s">
        <v>138</v>
      </c>
      <c r="D65" s="2" t="s">
        <v>278</v>
      </c>
      <c r="E65" s="10" t="s">
        <v>210</v>
      </c>
      <c r="F65" s="5" t="s">
        <v>279</v>
      </c>
      <c r="G65" s="54" t="s">
        <v>280</v>
      </c>
      <c r="H65" s="5" t="s">
        <v>279</v>
      </c>
      <c r="I65" s="54" t="s">
        <v>280</v>
      </c>
      <c r="J65" s="32">
        <v>27000</v>
      </c>
      <c r="K65" s="20">
        <v>44357</v>
      </c>
      <c r="L65" s="20">
        <v>45452</v>
      </c>
      <c r="M65" s="47" t="s">
        <v>281</v>
      </c>
      <c r="N65" s="20">
        <v>44356</v>
      </c>
      <c r="O65" s="52">
        <v>10800</v>
      </c>
    </row>
    <row r="66" spans="1:15" ht="114.75" x14ac:dyDescent="0.25">
      <c r="A66" s="5" t="s">
        <v>282</v>
      </c>
      <c r="B66" s="7" t="s">
        <v>12</v>
      </c>
      <c r="C66" s="27" t="s">
        <v>138</v>
      </c>
      <c r="D66" s="2" t="s">
        <v>283</v>
      </c>
      <c r="E66" s="2" t="s">
        <v>284</v>
      </c>
      <c r="F66" s="5" t="s">
        <v>266</v>
      </c>
      <c r="G66" s="54" t="s">
        <v>267</v>
      </c>
      <c r="H66" s="5" t="s">
        <v>266</v>
      </c>
      <c r="I66" s="54" t="s">
        <v>267</v>
      </c>
      <c r="J66" s="32">
        <v>13680</v>
      </c>
      <c r="K66" s="9">
        <v>44370</v>
      </c>
      <c r="L66" s="9">
        <v>45465</v>
      </c>
      <c r="M66" s="47" t="s">
        <v>285</v>
      </c>
      <c r="N66" s="20">
        <v>44363</v>
      </c>
      <c r="O66" s="52">
        <v>19110.25</v>
      </c>
    </row>
    <row r="67" spans="1:15" ht="114.75" x14ac:dyDescent="0.25">
      <c r="A67" s="5" t="s">
        <v>286</v>
      </c>
      <c r="B67" s="7" t="s">
        <v>12</v>
      </c>
      <c r="C67" s="27" t="s">
        <v>138</v>
      </c>
      <c r="D67" s="2" t="s">
        <v>287</v>
      </c>
      <c r="E67" s="2" t="s">
        <v>284</v>
      </c>
      <c r="F67" s="5" t="s">
        <v>288</v>
      </c>
      <c r="G67" s="54" t="s">
        <v>289</v>
      </c>
      <c r="H67" s="5" t="s">
        <v>288</v>
      </c>
      <c r="I67" s="54" t="s">
        <v>289</v>
      </c>
      <c r="J67" s="32">
        <v>15000</v>
      </c>
      <c r="K67" s="20">
        <v>44378</v>
      </c>
      <c r="L67" s="20">
        <v>45473</v>
      </c>
      <c r="M67" s="47" t="s">
        <v>290</v>
      </c>
      <c r="N67" s="20">
        <v>44379</v>
      </c>
      <c r="O67" s="52">
        <v>0</v>
      </c>
    </row>
    <row r="68" spans="1:15" ht="114.75" x14ac:dyDescent="0.25">
      <c r="A68" s="5" t="s">
        <v>291</v>
      </c>
      <c r="B68" s="7" t="s">
        <v>12</v>
      </c>
      <c r="C68" s="27" t="s">
        <v>138</v>
      </c>
      <c r="D68" s="2" t="s">
        <v>292</v>
      </c>
      <c r="E68" s="10" t="s">
        <v>284</v>
      </c>
      <c r="F68" s="57" t="s">
        <v>293</v>
      </c>
      <c r="G68" s="27" t="s">
        <v>294</v>
      </c>
      <c r="H68" s="57" t="s">
        <v>293</v>
      </c>
      <c r="I68" s="27" t="s">
        <v>294</v>
      </c>
      <c r="J68" s="32">
        <v>1800</v>
      </c>
      <c r="K68" s="46">
        <v>44265</v>
      </c>
      <c r="L68" s="46">
        <v>45360</v>
      </c>
      <c r="M68" s="47" t="s">
        <v>295</v>
      </c>
      <c r="N68" s="58">
        <v>44412</v>
      </c>
      <c r="O68" s="52">
        <v>600</v>
      </c>
    </row>
    <row r="69" spans="1:15" ht="114.75" x14ac:dyDescent="0.25">
      <c r="A69" s="59" t="s">
        <v>296</v>
      </c>
      <c r="B69" s="7" t="s">
        <v>12</v>
      </c>
      <c r="C69" s="27" t="s">
        <v>138</v>
      </c>
      <c r="D69" s="27" t="s">
        <v>297</v>
      </c>
      <c r="E69" s="10" t="s">
        <v>284</v>
      </c>
      <c r="F69" s="44" t="s">
        <v>298</v>
      </c>
      <c r="G69" s="27" t="s">
        <v>299</v>
      </c>
      <c r="H69" s="60" t="s">
        <v>300</v>
      </c>
      <c r="I69" s="27" t="s">
        <v>301</v>
      </c>
      <c r="J69" s="45">
        <v>51450</v>
      </c>
      <c r="K69" s="61">
        <v>44571</v>
      </c>
      <c r="L69" s="61">
        <v>45300</v>
      </c>
      <c r="M69" s="47" t="s">
        <v>302</v>
      </c>
      <c r="N69" s="15">
        <v>44561</v>
      </c>
      <c r="O69" s="52">
        <v>28812</v>
      </c>
    </row>
    <row r="70" spans="1:15" ht="114.75" x14ac:dyDescent="0.25">
      <c r="A70" s="11" t="s">
        <v>303</v>
      </c>
      <c r="B70" s="7" t="s">
        <v>12</v>
      </c>
      <c r="C70" s="27" t="s">
        <v>138</v>
      </c>
      <c r="D70" s="10" t="s">
        <v>304</v>
      </c>
      <c r="E70" s="10" t="s">
        <v>305</v>
      </c>
      <c r="F70" s="11" t="s">
        <v>306</v>
      </c>
      <c r="G70" s="10" t="s">
        <v>307</v>
      </c>
      <c r="H70" s="11" t="s">
        <v>306</v>
      </c>
      <c r="I70" s="10" t="s">
        <v>307</v>
      </c>
      <c r="J70" s="25">
        <v>88704</v>
      </c>
      <c r="K70" s="9">
        <v>44279</v>
      </c>
      <c r="L70" s="9">
        <v>45374</v>
      </c>
      <c r="M70" s="51" t="s">
        <v>308</v>
      </c>
      <c r="N70" s="9">
        <v>44278</v>
      </c>
      <c r="O70" s="52">
        <v>121684</v>
      </c>
    </row>
    <row r="71" spans="1:15" ht="114.75" x14ac:dyDescent="0.25">
      <c r="A71" s="11" t="s">
        <v>309</v>
      </c>
      <c r="B71" s="7" t="s">
        <v>12</v>
      </c>
      <c r="C71" s="27" t="s">
        <v>138</v>
      </c>
      <c r="D71" s="11" t="s">
        <v>310</v>
      </c>
      <c r="E71" s="10" t="s">
        <v>305</v>
      </c>
      <c r="F71" s="11" t="s">
        <v>311</v>
      </c>
      <c r="G71" s="10" t="s">
        <v>312</v>
      </c>
      <c r="H71" s="11" t="s">
        <v>311</v>
      </c>
      <c r="I71" s="10" t="s">
        <v>312</v>
      </c>
      <c r="J71" s="25">
        <v>67200</v>
      </c>
      <c r="K71" s="9">
        <v>44344</v>
      </c>
      <c r="L71" s="9">
        <v>45439</v>
      </c>
      <c r="M71" s="51" t="s">
        <v>313</v>
      </c>
      <c r="N71" s="9">
        <v>44344</v>
      </c>
      <c r="O71" s="52">
        <v>168000</v>
      </c>
    </row>
    <row r="72" spans="1:15" ht="114.75" x14ac:dyDescent="0.25">
      <c r="A72" s="5" t="s">
        <v>314</v>
      </c>
      <c r="B72" s="7" t="s">
        <v>12</v>
      </c>
      <c r="C72" s="27" t="s">
        <v>138</v>
      </c>
      <c r="D72" s="2" t="s">
        <v>315</v>
      </c>
      <c r="E72" s="2" t="s">
        <v>305</v>
      </c>
      <c r="F72" s="31" t="s">
        <v>316</v>
      </c>
      <c r="G72" s="31" t="s">
        <v>317</v>
      </c>
      <c r="H72" s="5" t="s">
        <v>318</v>
      </c>
      <c r="I72" s="2" t="s">
        <v>319</v>
      </c>
      <c r="J72" s="32">
        <v>69082.320000000007</v>
      </c>
      <c r="K72" s="20">
        <v>44377</v>
      </c>
      <c r="L72" s="20">
        <v>45472</v>
      </c>
      <c r="M72" s="62" t="s">
        <v>320</v>
      </c>
      <c r="N72" s="20">
        <v>44369</v>
      </c>
      <c r="O72" s="52">
        <v>20476.879999999997</v>
      </c>
    </row>
    <row r="73" spans="1:15" ht="140.25" x14ac:dyDescent="0.25">
      <c r="A73" s="11" t="s">
        <v>321</v>
      </c>
      <c r="B73" s="7" t="s">
        <v>12</v>
      </c>
      <c r="C73" s="27" t="s">
        <v>138</v>
      </c>
      <c r="D73" s="10" t="s">
        <v>322</v>
      </c>
      <c r="E73" s="10" t="s">
        <v>140</v>
      </c>
      <c r="F73" s="10" t="s">
        <v>141</v>
      </c>
      <c r="G73" s="10" t="s">
        <v>141</v>
      </c>
      <c r="H73" s="11" t="s">
        <v>323</v>
      </c>
      <c r="I73" s="10" t="s">
        <v>324</v>
      </c>
      <c r="J73" s="63">
        <v>116856</v>
      </c>
      <c r="K73" s="9">
        <v>44228</v>
      </c>
      <c r="L73" s="9">
        <v>45322</v>
      </c>
      <c r="M73" s="51" t="s">
        <v>325</v>
      </c>
      <c r="N73" s="11" t="s">
        <v>326</v>
      </c>
      <c r="O73" s="52">
        <v>98148.319999999992</v>
      </c>
    </row>
    <row r="74" spans="1:15" ht="114.75" x14ac:dyDescent="0.25">
      <c r="A74" s="11" t="s">
        <v>327</v>
      </c>
      <c r="B74" s="7" t="s">
        <v>12</v>
      </c>
      <c r="C74" s="27" t="s">
        <v>138</v>
      </c>
      <c r="D74" s="10" t="s">
        <v>328</v>
      </c>
      <c r="E74" s="10" t="s">
        <v>140</v>
      </c>
      <c r="F74" s="10" t="s">
        <v>141</v>
      </c>
      <c r="G74" s="10" t="s">
        <v>141</v>
      </c>
      <c r="H74" s="11" t="s">
        <v>329</v>
      </c>
      <c r="I74" s="10" t="s">
        <v>330</v>
      </c>
      <c r="J74" s="63">
        <v>149432</v>
      </c>
      <c r="K74" s="9">
        <v>44256</v>
      </c>
      <c r="L74" s="9">
        <v>45350</v>
      </c>
      <c r="M74" s="51" t="s">
        <v>325</v>
      </c>
      <c r="N74" s="11" t="s">
        <v>326</v>
      </c>
      <c r="O74" s="52">
        <v>133180</v>
      </c>
    </row>
    <row r="75" spans="1:15" ht="63.75" x14ac:dyDescent="0.25">
      <c r="A75" s="11" t="s">
        <v>331</v>
      </c>
      <c r="B75" s="7" t="s">
        <v>12</v>
      </c>
      <c r="C75" s="27" t="s">
        <v>138</v>
      </c>
      <c r="D75" s="10" t="s">
        <v>332</v>
      </c>
      <c r="E75" s="10" t="s">
        <v>140</v>
      </c>
      <c r="F75" s="10" t="s">
        <v>141</v>
      </c>
      <c r="G75" s="10" t="s">
        <v>141</v>
      </c>
      <c r="H75" s="11" t="s">
        <v>311</v>
      </c>
      <c r="I75" s="10" t="s">
        <v>333</v>
      </c>
      <c r="J75" s="63">
        <v>58614</v>
      </c>
      <c r="K75" s="9">
        <v>44242</v>
      </c>
      <c r="L75" s="9">
        <v>45336</v>
      </c>
      <c r="M75" s="51" t="s">
        <v>334</v>
      </c>
      <c r="N75" s="9">
        <v>44271</v>
      </c>
      <c r="O75" s="52">
        <v>7150</v>
      </c>
    </row>
    <row r="76" spans="1:15" ht="63.75" x14ac:dyDescent="0.25">
      <c r="A76" s="11" t="s">
        <v>335</v>
      </c>
      <c r="B76" s="7" t="s">
        <v>12</v>
      </c>
      <c r="C76" s="27" t="s">
        <v>138</v>
      </c>
      <c r="D76" s="10" t="s">
        <v>336</v>
      </c>
      <c r="E76" s="10" t="s">
        <v>140</v>
      </c>
      <c r="F76" s="10" t="s">
        <v>141</v>
      </c>
      <c r="G76" s="10" t="s">
        <v>141</v>
      </c>
      <c r="H76" s="11" t="s">
        <v>337</v>
      </c>
      <c r="I76" s="10" t="s">
        <v>338</v>
      </c>
      <c r="J76" s="63">
        <v>19530</v>
      </c>
      <c r="K76" s="9">
        <v>44242</v>
      </c>
      <c r="L76" s="9">
        <v>45336</v>
      </c>
      <c r="M76" s="51" t="s">
        <v>334</v>
      </c>
      <c r="N76" s="9">
        <v>44271</v>
      </c>
      <c r="O76" s="52">
        <v>19343.939999999999</v>
      </c>
    </row>
    <row r="77" spans="1:15" ht="63.75" x14ac:dyDescent="0.25">
      <c r="A77" s="11" t="s">
        <v>339</v>
      </c>
      <c r="B77" s="7" t="s">
        <v>12</v>
      </c>
      <c r="C77" s="27" t="s">
        <v>138</v>
      </c>
      <c r="D77" s="10" t="s">
        <v>340</v>
      </c>
      <c r="E77" s="10" t="s">
        <v>140</v>
      </c>
      <c r="F77" s="10" t="s">
        <v>141</v>
      </c>
      <c r="G77" s="10" t="s">
        <v>141</v>
      </c>
      <c r="H77" s="11" t="s">
        <v>341</v>
      </c>
      <c r="I77" s="10" t="s">
        <v>342</v>
      </c>
      <c r="J77" s="63">
        <v>62649</v>
      </c>
      <c r="K77" s="9">
        <v>44242</v>
      </c>
      <c r="L77" s="9">
        <v>45336</v>
      </c>
      <c r="M77" s="51" t="s">
        <v>334</v>
      </c>
      <c r="N77" s="9">
        <v>44271</v>
      </c>
      <c r="O77" s="52">
        <v>50409.120000000003</v>
      </c>
    </row>
    <row r="78" spans="1:15" ht="165.75" x14ac:dyDescent="0.25">
      <c r="A78" s="11" t="s">
        <v>343</v>
      </c>
      <c r="B78" s="7" t="s">
        <v>12</v>
      </c>
      <c r="C78" s="27" t="s">
        <v>138</v>
      </c>
      <c r="D78" s="10" t="s">
        <v>344</v>
      </c>
      <c r="E78" s="10" t="s">
        <v>140</v>
      </c>
      <c r="F78" s="10" t="s">
        <v>141</v>
      </c>
      <c r="G78" s="10" t="s">
        <v>141</v>
      </c>
      <c r="H78" s="11" t="s">
        <v>345</v>
      </c>
      <c r="I78" s="10" t="s">
        <v>346</v>
      </c>
      <c r="J78" s="63">
        <v>139170</v>
      </c>
      <c r="K78" s="9">
        <v>44256</v>
      </c>
      <c r="L78" s="9">
        <v>45350</v>
      </c>
      <c r="M78" s="51" t="s">
        <v>334</v>
      </c>
      <c r="N78" s="9">
        <v>44271</v>
      </c>
      <c r="O78" s="52">
        <v>216490.75</v>
      </c>
    </row>
    <row r="79" spans="1:15" ht="191.25" x14ac:dyDescent="0.25">
      <c r="A79" s="11" t="s">
        <v>347</v>
      </c>
      <c r="B79" s="7" t="s">
        <v>12</v>
      </c>
      <c r="C79" s="27" t="s">
        <v>138</v>
      </c>
      <c r="D79" s="10" t="s">
        <v>348</v>
      </c>
      <c r="E79" s="10" t="s">
        <v>140</v>
      </c>
      <c r="F79" s="10" t="s">
        <v>141</v>
      </c>
      <c r="G79" s="10" t="s">
        <v>141</v>
      </c>
      <c r="H79" s="11" t="s">
        <v>349</v>
      </c>
      <c r="I79" s="10" t="s">
        <v>350</v>
      </c>
      <c r="J79" s="63">
        <v>155345.60000000001</v>
      </c>
      <c r="K79" s="9">
        <v>44287</v>
      </c>
      <c r="L79" s="9">
        <v>45382</v>
      </c>
      <c r="M79" s="51" t="s">
        <v>351</v>
      </c>
      <c r="N79" s="9">
        <v>44337</v>
      </c>
      <c r="O79" s="52">
        <v>109176.57999999999</v>
      </c>
    </row>
    <row r="80" spans="1:15" ht="153" x14ac:dyDescent="0.25">
      <c r="A80" s="11" t="s">
        <v>352</v>
      </c>
      <c r="B80" s="7" t="s">
        <v>12</v>
      </c>
      <c r="C80" s="27" t="s">
        <v>138</v>
      </c>
      <c r="D80" s="10" t="s">
        <v>353</v>
      </c>
      <c r="E80" s="10" t="s">
        <v>140</v>
      </c>
      <c r="F80" s="10" t="s">
        <v>141</v>
      </c>
      <c r="G80" s="10" t="s">
        <v>141</v>
      </c>
      <c r="H80" s="11" t="s">
        <v>354</v>
      </c>
      <c r="I80" s="10" t="s">
        <v>355</v>
      </c>
      <c r="J80" s="63">
        <v>122268</v>
      </c>
      <c r="K80" s="9">
        <v>44328</v>
      </c>
      <c r="L80" s="9">
        <v>45423</v>
      </c>
      <c r="M80" s="51" t="s">
        <v>351</v>
      </c>
      <c r="N80" s="9">
        <v>44337</v>
      </c>
      <c r="O80" s="52">
        <v>104237.40000000002</v>
      </c>
    </row>
    <row r="81" spans="1:15" ht="153" x14ac:dyDescent="0.25">
      <c r="A81" s="11" t="s">
        <v>356</v>
      </c>
      <c r="B81" s="7" t="s">
        <v>12</v>
      </c>
      <c r="C81" s="27" t="s">
        <v>138</v>
      </c>
      <c r="D81" s="10" t="s">
        <v>357</v>
      </c>
      <c r="E81" s="10" t="s">
        <v>140</v>
      </c>
      <c r="F81" s="10" t="s">
        <v>141</v>
      </c>
      <c r="G81" s="10" t="s">
        <v>141</v>
      </c>
      <c r="H81" s="11" t="s">
        <v>358</v>
      </c>
      <c r="I81" s="10" t="s">
        <v>359</v>
      </c>
      <c r="J81" s="63">
        <v>418005</v>
      </c>
      <c r="K81" s="9">
        <v>44328</v>
      </c>
      <c r="L81" s="9">
        <v>45423</v>
      </c>
      <c r="M81" s="51" t="s">
        <v>351</v>
      </c>
      <c r="N81" s="9">
        <v>44337</v>
      </c>
      <c r="O81" s="52">
        <v>349671.26</v>
      </c>
    </row>
    <row r="82" spans="1:15" ht="153" x14ac:dyDescent="0.25">
      <c r="A82" s="11" t="s">
        <v>360</v>
      </c>
      <c r="B82" s="7" t="s">
        <v>12</v>
      </c>
      <c r="C82" s="27" t="s">
        <v>138</v>
      </c>
      <c r="D82" s="10" t="s">
        <v>361</v>
      </c>
      <c r="E82" s="10" t="s">
        <v>140</v>
      </c>
      <c r="F82" s="10" t="s">
        <v>141</v>
      </c>
      <c r="G82" s="10" t="s">
        <v>141</v>
      </c>
      <c r="H82" s="11" t="s">
        <v>362</v>
      </c>
      <c r="I82" s="10" t="s">
        <v>363</v>
      </c>
      <c r="J82" s="63">
        <v>717816</v>
      </c>
      <c r="K82" s="9">
        <v>44328</v>
      </c>
      <c r="L82" s="9">
        <v>45423</v>
      </c>
      <c r="M82" s="51" t="s">
        <v>351</v>
      </c>
      <c r="N82" s="9">
        <v>44337</v>
      </c>
      <c r="O82" s="52">
        <v>633654.80000000005</v>
      </c>
    </row>
    <row r="83" spans="1:15" ht="153" x14ac:dyDescent="0.25">
      <c r="A83" s="11" t="s">
        <v>364</v>
      </c>
      <c r="B83" s="7" t="s">
        <v>12</v>
      </c>
      <c r="C83" s="27" t="s">
        <v>138</v>
      </c>
      <c r="D83" s="10" t="s">
        <v>365</v>
      </c>
      <c r="E83" s="10" t="s">
        <v>140</v>
      </c>
      <c r="F83" s="10" t="s">
        <v>141</v>
      </c>
      <c r="G83" s="10" t="s">
        <v>141</v>
      </c>
      <c r="H83" s="11" t="s">
        <v>366</v>
      </c>
      <c r="I83" s="10" t="s">
        <v>367</v>
      </c>
      <c r="J83" s="63">
        <v>415914</v>
      </c>
      <c r="K83" s="9">
        <v>44328</v>
      </c>
      <c r="L83" s="9">
        <v>45423</v>
      </c>
      <c r="M83" s="51" t="s">
        <v>351</v>
      </c>
      <c r="N83" s="9">
        <v>44337</v>
      </c>
      <c r="O83" s="52">
        <v>389618.09</v>
      </c>
    </row>
    <row r="84" spans="1:15" ht="153" x14ac:dyDescent="0.25">
      <c r="A84" s="11" t="s">
        <v>368</v>
      </c>
      <c r="B84" s="7" t="s">
        <v>12</v>
      </c>
      <c r="C84" s="27" t="s">
        <v>138</v>
      </c>
      <c r="D84" s="10" t="s">
        <v>369</v>
      </c>
      <c r="E84" s="10" t="s">
        <v>140</v>
      </c>
      <c r="F84" s="10" t="s">
        <v>141</v>
      </c>
      <c r="G84" s="10" t="s">
        <v>141</v>
      </c>
      <c r="H84" s="11" t="s">
        <v>370</v>
      </c>
      <c r="I84" s="10" t="s">
        <v>371</v>
      </c>
      <c r="J84" s="63">
        <v>47971.5</v>
      </c>
      <c r="K84" s="9">
        <v>44328</v>
      </c>
      <c r="L84" s="9">
        <v>45423</v>
      </c>
      <c r="M84" s="51" t="s">
        <v>351</v>
      </c>
      <c r="N84" s="9">
        <v>44337</v>
      </c>
      <c r="O84" s="52">
        <v>74654</v>
      </c>
    </row>
    <row r="85" spans="1:15" ht="153" x14ac:dyDescent="0.25">
      <c r="A85" s="11" t="s">
        <v>372</v>
      </c>
      <c r="B85" s="7" t="s">
        <v>12</v>
      </c>
      <c r="C85" s="27" t="s">
        <v>138</v>
      </c>
      <c r="D85" s="10" t="s">
        <v>373</v>
      </c>
      <c r="E85" s="10" t="s">
        <v>140</v>
      </c>
      <c r="F85" s="10" t="s">
        <v>141</v>
      </c>
      <c r="G85" s="10" t="s">
        <v>141</v>
      </c>
      <c r="H85" s="11" t="s">
        <v>345</v>
      </c>
      <c r="I85" s="10" t="s">
        <v>374</v>
      </c>
      <c r="J85" s="63">
        <v>161400</v>
      </c>
      <c r="K85" s="9">
        <v>44328</v>
      </c>
      <c r="L85" s="9">
        <v>45423</v>
      </c>
      <c r="M85" s="51" t="s">
        <v>351</v>
      </c>
      <c r="N85" s="9">
        <v>44337</v>
      </c>
      <c r="O85" s="52">
        <v>157550.04</v>
      </c>
    </row>
    <row r="86" spans="1:15" ht="153" x14ac:dyDescent="0.25">
      <c r="A86" s="11" t="s">
        <v>375</v>
      </c>
      <c r="B86" s="7" t="s">
        <v>12</v>
      </c>
      <c r="C86" s="27" t="s">
        <v>138</v>
      </c>
      <c r="D86" s="11" t="s">
        <v>376</v>
      </c>
      <c r="E86" s="10" t="s">
        <v>140</v>
      </c>
      <c r="F86" s="10" t="s">
        <v>141</v>
      </c>
      <c r="G86" s="10" t="s">
        <v>141</v>
      </c>
      <c r="H86" s="11" t="s">
        <v>318</v>
      </c>
      <c r="I86" s="10" t="s">
        <v>377</v>
      </c>
      <c r="J86" s="63">
        <v>77587.5</v>
      </c>
      <c r="K86" s="9">
        <v>44328</v>
      </c>
      <c r="L86" s="9">
        <v>45423</v>
      </c>
      <c r="M86" s="51" t="s">
        <v>351</v>
      </c>
      <c r="N86" s="9">
        <v>44337</v>
      </c>
      <c r="O86" s="52">
        <v>61010.479999999996</v>
      </c>
    </row>
    <row r="87" spans="1:15" ht="153" x14ac:dyDescent="0.25">
      <c r="A87" s="11" t="s">
        <v>378</v>
      </c>
      <c r="B87" s="7" t="s">
        <v>12</v>
      </c>
      <c r="C87" s="27" t="s">
        <v>138</v>
      </c>
      <c r="D87" s="10" t="s">
        <v>379</v>
      </c>
      <c r="E87" s="10" t="s">
        <v>140</v>
      </c>
      <c r="F87" s="10" t="s">
        <v>141</v>
      </c>
      <c r="G87" s="10" t="s">
        <v>141</v>
      </c>
      <c r="H87" s="11" t="s">
        <v>380</v>
      </c>
      <c r="I87" s="10" t="s">
        <v>381</v>
      </c>
      <c r="J87" s="63">
        <v>12408.27</v>
      </c>
      <c r="K87" s="9">
        <v>44328</v>
      </c>
      <c r="L87" s="9">
        <v>45423</v>
      </c>
      <c r="M87" s="51" t="s">
        <v>351</v>
      </c>
      <c r="N87" s="9">
        <v>44337</v>
      </c>
      <c r="O87" s="52">
        <v>16770</v>
      </c>
    </row>
    <row r="88" spans="1:15" ht="153" x14ac:dyDescent="0.25">
      <c r="A88" s="11" t="s">
        <v>382</v>
      </c>
      <c r="B88" s="7" t="s">
        <v>12</v>
      </c>
      <c r="C88" s="27" t="s">
        <v>138</v>
      </c>
      <c r="D88" s="10" t="s">
        <v>383</v>
      </c>
      <c r="E88" s="10" t="s">
        <v>140</v>
      </c>
      <c r="F88" s="10" t="s">
        <v>141</v>
      </c>
      <c r="G88" s="10" t="s">
        <v>141</v>
      </c>
      <c r="H88" s="11" t="s">
        <v>318</v>
      </c>
      <c r="I88" s="10" t="s">
        <v>377</v>
      </c>
      <c r="J88" s="63">
        <v>23103</v>
      </c>
      <c r="K88" s="9">
        <v>44328</v>
      </c>
      <c r="L88" s="9">
        <v>45423</v>
      </c>
      <c r="M88" s="51" t="s">
        <v>351</v>
      </c>
      <c r="N88" s="9">
        <v>44337</v>
      </c>
      <c r="O88" s="52">
        <v>17051</v>
      </c>
    </row>
    <row r="89" spans="1:15" ht="153" x14ac:dyDescent="0.25">
      <c r="A89" s="11" t="s">
        <v>384</v>
      </c>
      <c r="B89" s="7" t="s">
        <v>12</v>
      </c>
      <c r="C89" s="27" t="s">
        <v>138</v>
      </c>
      <c r="D89" s="11" t="s">
        <v>385</v>
      </c>
      <c r="E89" s="10" t="s">
        <v>140</v>
      </c>
      <c r="F89" s="10" t="s">
        <v>141</v>
      </c>
      <c r="G89" s="10" t="s">
        <v>141</v>
      </c>
      <c r="H89" s="11" t="s">
        <v>386</v>
      </c>
      <c r="I89" s="10" t="s">
        <v>387</v>
      </c>
      <c r="J89" s="63">
        <v>238734</v>
      </c>
      <c r="K89" s="9">
        <v>44328</v>
      </c>
      <c r="L89" s="9">
        <v>45423</v>
      </c>
      <c r="M89" s="51" t="s">
        <v>351</v>
      </c>
      <c r="N89" s="9">
        <v>44337</v>
      </c>
      <c r="O89" s="52">
        <v>293673.33</v>
      </c>
    </row>
    <row r="90" spans="1:15" ht="140.25" x14ac:dyDescent="0.25">
      <c r="A90" s="11" t="s">
        <v>388</v>
      </c>
      <c r="B90" s="7" t="s">
        <v>12</v>
      </c>
      <c r="C90" s="27" t="s">
        <v>138</v>
      </c>
      <c r="D90" s="10" t="s">
        <v>389</v>
      </c>
      <c r="E90" s="10" t="s">
        <v>140</v>
      </c>
      <c r="F90" s="10" t="s">
        <v>141</v>
      </c>
      <c r="G90" s="10" t="s">
        <v>141</v>
      </c>
      <c r="H90" s="11" t="s">
        <v>390</v>
      </c>
      <c r="I90" s="10" t="s">
        <v>391</v>
      </c>
      <c r="J90" s="63">
        <v>14550.47</v>
      </c>
      <c r="K90" s="9">
        <v>44355</v>
      </c>
      <c r="L90" s="9">
        <v>45450</v>
      </c>
      <c r="M90" s="51" t="s">
        <v>392</v>
      </c>
      <c r="N90" s="9">
        <v>44356</v>
      </c>
      <c r="O90" s="52">
        <v>35942.93</v>
      </c>
    </row>
    <row r="91" spans="1:15" ht="140.25" x14ac:dyDescent="0.25">
      <c r="A91" s="11" t="s">
        <v>393</v>
      </c>
      <c r="B91" s="7" t="s">
        <v>12</v>
      </c>
      <c r="C91" s="27" t="s">
        <v>138</v>
      </c>
      <c r="D91" s="10" t="s">
        <v>394</v>
      </c>
      <c r="E91" s="10" t="s">
        <v>140</v>
      </c>
      <c r="F91" s="10" t="s">
        <v>141</v>
      </c>
      <c r="G91" s="10" t="s">
        <v>141</v>
      </c>
      <c r="H91" s="11" t="s">
        <v>395</v>
      </c>
      <c r="I91" s="10" t="s">
        <v>396</v>
      </c>
      <c r="J91" s="63">
        <v>14848.88</v>
      </c>
      <c r="K91" s="9">
        <v>44356</v>
      </c>
      <c r="L91" s="9">
        <v>45451</v>
      </c>
      <c r="M91" s="51" t="s">
        <v>392</v>
      </c>
      <c r="N91" s="9">
        <v>44356</v>
      </c>
      <c r="O91" s="52">
        <v>27904.559999999998</v>
      </c>
    </row>
    <row r="92" spans="1:15" ht="89.25" x14ac:dyDescent="0.25">
      <c r="A92" s="11" t="s">
        <v>397</v>
      </c>
      <c r="B92" s="7" t="s">
        <v>12</v>
      </c>
      <c r="C92" s="27" t="s">
        <v>138</v>
      </c>
      <c r="D92" s="10" t="s">
        <v>398</v>
      </c>
      <c r="E92" s="10" t="s">
        <v>140</v>
      </c>
      <c r="F92" s="10" t="s">
        <v>141</v>
      </c>
      <c r="G92" s="10" t="s">
        <v>141</v>
      </c>
      <c r="H92" s="11" t="s">
        <v>399</v>
      </c>
      <c r="I92" s="10" t="s">
        <v>400</v>
      </c>
      <c r="J92" s="63">
        <v>99360</v>
      </c>
      <c r="K92" s="9">
        <v>44377</v>
      </c>
      <c r="L92" s="9">
        <v>45472</v>
      </c>
      <c r="M92" s="51" t="s">
        <v>401</v>
      </c>
      <c r="N92" s="9">
        <v>44396</v>
      </c>
      <c r="O92" s="52">
        <v>122108</v>
      </c>
    </row>
    <row r="93" spans="1:15" ht="89.25" x14ac:dyDescent="0.25">
      <c r="A93" s="11" t="s">
        <v>402</v>
      </c>
      <c r="B93" s="7" t="s">
        <v>12</v>
      </c>
      <c r="C93" s="27" t="s">
        <v>138</v>
      </c>
      <c r="D93" s="10" t="s">
        <v>403</v>
      </c>
      <c r="E93" s="10" t="s">
        <v>140</v>
      </c>
      <c r="F93" s="10" t="s">
        <v>141</v>
      </c>
      <c r="G93" s="10" t="s">
        <v>141</v>
      </c>
      <c r="H93" s="11" t="s">
        <v>399</v>
      </c>
      <c r="I93" s="10" t="s">
        <v>400</v>
      </c>
      <c r="J93" s="63">
        <v>114960</v>
      </c>
      <c r="K93" s="9">
        <v>44377</v>
      </c>
      <c r="L93" s="9">
        <v>45472</v>
      </c>
      <c r="M93" s="51" t="s">
        <v>401</v>
      </c>
      <c r="N93" s="9">
        <v>44396</v>
      </c>
      <c r="O93" s="52">
        <v>94417.1</v>
      </c>
    </row>
    <row r="94" spans="1:15" ht="89.25" x14ac:dyDescent="0.25">
      <c r="A94" s="11" t="s">
        <v>404</v>
      </c>
      <c r="B94" s="7" t="s">
        <v>12</v>
      </c>
      <c r="C94" s="27" t="s">
        <v>138</v>
      </c>
      <c r="D94" s="10" t="s">
        <v>405</v>
      </c>
      <c r="E94" s="10" t="s">
        <v>140</v>
      </c>
      <c r="F94" s="10" t="s">
        <v>141</v>
      </c>
      <c r="G94" s="10" t="s">
        <v>141</v>
      </c>
      <c r="H94" s="11" t="s">
        <v>406</v>
      </c>
      <c r="I94" s="10" t="s">
        <v>407</v>
      </c>
      <c r="J94" s="63">
        <v>3240</v>
      </c>
      <c r="K94" s="9">
        <v>44377</v>
      </c>
      <c r="L94" s="9">
        <v>45472</v>
      </c>
      <c r="M94" s="51" t="s">
        <v>401</v>
      </c>
      <c r="N94" s="9">
        <v>44396</v>
      </c>
      <c r="O94" s="52">
        <v>56582.1</v>
      </c>
    </row>
    <row r="95" spans="1:15" ht="89.25" x14ac:dyDescent="0.25">
      <c r="A95" s="11" t="s">
        <v>408</v>
      </c>
      <c r="B95" s="7" t="s">
        <v>12</v>
      </c>
      <c r="C95" s="27" t="s">
        <v>138</v>
      </c>
      <c r="D95" s="10" t="s">
        <v>409</v>
      </c>
      <c r="E95" s="10" t="s">
        <v>140</v>
      </c>
      <c r="F95" s="10" t="s">
        <v>141</v>
      </c>
      <c r="G95" s="10" t="s">
        <v>141</v>
      </c>
      <c r="H95" s="11" t="s">
        <v>399</v>
      </c>
      <c r="I95" s="10" t="s">
        <v>400</v>
      </c>
      <c r="J95" s="63">
        <v>87742.5</v>
      </c>
      <c r="K95" s="9">
        <v>44377</v>
      </c>
      <c r="L95" s="9">
        <v>45472</v>
      </c>
      <c r="M95" s="51" t="s">
        <v>401</v>
      </c>
      <c r="N95" s="9">
        <v>44396</v>
      </c>
      <c r="O95" s="52">
        <v>93223.709999999992</v>
      </c>
    </row>
    <row r="96" spans="1:15" ht="89.25" x14ac:dyDescent="0.25">
      <c r="A96" s="11" t="s">
        <v>410</v>
      </c>
      <c r="B96" s="7" t="s">
        <v>12</v>
      </c>
      <c r="C96" s="27" t="s">
        <v>138</v>
      </c>
      <c r="D96" s="10" t="s">
        <v>411</v>
      </c>
      <c r="E96" s="10" t="s">
        <v>140</v>
      </c>
      <c r="F96" s="10" t="s">
        <v>141</v>
      </c>
      <c r="G96" s="10" t="s">
        <v>141</v>
      </c>
      <c r="H96" s="11" t="s">
        <v>399</v>
      </c>
      <c r="I96" s="10" t="s">
        <v>400</v>
      </c>
      <c r="J96" s="63">
        <v>10710</v>
      </c>
      <c r="K96" s="9">
        <v>44377</v>
      </c>
      <c r="L96" s="9">
        <v>45472</v>
      </c>
      <c r="M96" s="51" t="s">
        <v>401</v>
      </c>
      <c r="N96" s="9">
        <v>44396</v>
      </c>
      <c r="O96" s="52">
        <v>412.5</v>
      </c>
    </row>
    <row r="97" spans="1:15" ht="63.75" x14ac:dyDescent="0.25">
      <c r="A97" s="11" t="s">
        <v>412</v>
      </c>
      <c r="B97" s="7" t="s">
        <v>12</v>
      </c>
      <c r="C97" s="27" t="s">
        <v>138</v>
      </c>
      <c r="D97" s="10" t="s">
        <v>413</v>
      </c>
      <c r="E97" s="10" t="s">
        <v>140</v>
      </c>
      <c r="F97" s="10" t="s">
        <v>141</v>
      </c>
      <c r="G97" s="10" t="s">
        <v>141</v>
      </c>
      <c r="H97" s="11" t="s">
        <v>414</v>
      </c>
      <c r="I97" s="10" t="s">
        <v>415</v>
      </c>
      <c r="J97" s="64">
        <v>2077</v>
      </c>
      <c r="K97" s="9">
        <v>44592</v>
      </c>
      <c r="L97" s="9">
        <v>45321</v>
      </c>
      <c r="M97" s="51">
        <v>128</v>
      </c>
      <c r="N97" s="9">
        <v>44607</v>
      </c>
      <c r="O97" s="52">
        <v>2897.92</v>
      </c>
    </row>
    <row r="98" spans="1:15" ht="63.75" x14ac:dyDescent="0.25">
      <c r="A98" s="11" t="s">
        <v>416</v>
      </c>
      <c r="B98" s="7" t="s">
        <v>12</v>
      </c>
      <c r="C98" s="27" t="s">
        <v>138</v>
      </c>
      <c r="D98" s="10" t="s">
        <v>417</v>
      </c>
      <c r="E98" s="10" t="s">
        <v>140</v>
      </c>
      <c r="F98" s="10" t="s">
        <v>141</v>
      </c>
      <c r="G98" s="10" t="s">
        <v>141</v>
      </c>
      <c r="H98" s="11" t="s">
        <v>418</v>
      </c>
      <c r="I98" s="10" t="s">
        <v>419</v>
      </c>
      <c r="J98" s="64">
        <v>3675.2</v>
      </c>
      <c r="K98" s="9">
        <v>44592</v>
      </c>
      <c r="L98" s="9">
        <v>45321</v>
      </c>
      <c r="M98" s="51">
        <v>128</v>
      </c>
      <c r="N98" s="9">
        <v>44607</v>
      </c>
      <c r="O98" s="52">
        <v>826.92</v>
      </c>
    </row>
    <row r="99" spans="1:15" ht="63.75" x14ac:dyDescent="0.25">
      <c r="A99" s="11" t="s">
        <v>420</v>
      </c>
      <c r="B99" s="7" t="s">
        <v>12</v>
      </c>
      <c r="C99" s="27" t="s">
        <v>138</v>
      </c>
      <c r="D99" s="10" t="s">
        <v>421</v>
      </c>
      <c r="E99" s="10" t="s">
        <v>140</v>
      </c>
      <c r="F99" s="10" t="s">
        <v>141</v>
      </c>
      <c r="G99" s="10" t="s">
        <v>141</v>
      </c>
      <c r="H99" s="11" t="s">
        <v>422</v>
      </c>
      <c r="I99" s="10" t="s">
        <v>423</v>
      </c>
      <c r="J99" s="64">
        <v>6500</v>
      </c>
      <c r="K99" s="9">
        <v>44592</v>
      </c>
      <c r="L99" s="9">
        <v>45321</v>
      </c>
      <c r="M99" s="51">
        <v>128</v>
      </c>
      <c r="N99" s="9">
        <v>44607</v>
      </c>
      <c r="O99" s="52">
        <v>2952.48</v>
      </c>
    </row>
    <row r="100" spans="1:15" ht="63.75" x14ac:dyDescent="0.25">
      <c r="A100" s="11" t="s">
        <v>424</v>
      </c>
      <c r="B100" s="7" t="s">
        <v>12</v>
      </c>
      <c r="C100" s="27" t="s">
        <v>138</v>
      </c>
      <c r="D100" s="10" t="s">
        <v>425</v>
      </c>
      <c r="E100" s="10" t="s">
        <v>140</v>
      </c>
      <c r="F100" s="10" t="s">
        <v>141</v>
      </c>
      <c r="G100" s="10" t="s">
        <v>141</v>
      </c>
      <c r="H100" s="11" t="s">
        <v>426</v>
      </c>
      <c r="I100" s="10" t="s">
        <v>427</v>
      </c>
      <c r="J100" s="64">
        <v>5355</v>
      </c>
      <c r="K100" s="9">
        <v>44592</v>
      </c>
      <c r="L100" s="9">
        <v>45321</v>
      </c>
      <c r="M100" s="51">
        <v>128</v>
      </c>
      <c r="N100" s="9">
        <v>44607</v>
      </c>
      <c r="O100" s="52">
        <v>2856</v>
      </c>
    </row>
    <row r="101" spans="1:15" ht="63.75" x14ac:dyDescent="0.25">
      <c r="A101" s="11" t="s">
        <v>428</v>
      </c>
      <c r="B101" s="7" t="s">
        <v>12</v>
      </c>
      <c r="C101" s="27" t="s">
        <v>138</v>
      </c>
      <c r="D101" s="10" t="s">
        <v>429</v>
      </c>
      <c r="E101" s="10" t="s">
        <v>140</v>
      </c>
      <c r="F101" s="10" t="s">
        <v>141</v>
      </c>
      <c r="G101" s="10" t="s">
        <v>141</v>
      </c>
      <c r="H101" s="11" t="s">
        <v>426</v>
      </c>
      <c r="I101" s="10" t="s">
        <v>427</v>
      </c>
      <c r="J101" s="64">
        <v>42560</v>
      </c>
      <c r="K101" s="9">
        <v>44592</v>
      </c>
      <c r="L101" s="9">
        <v>45321</v>
      </c>
      <c r="M101" s="51">
        <v>128</v>
      </c>
      <c r="N101" s="9">
        <v>44607</v>
      </c>
      <c r="O101" s="52">
        <v>29008</v>
      </c>
    </row>
    <row r="102" spans="1:15" ht="63.75" x14ac:dyDescent="0.25">
      <c r="A102" s="11" t="s">
        <v>430</v>
      </c>
      <c r="B102" s="7" t="s">
        <v>12</v>
      </c>
      <c r="C102" s="27" t="s">
        <v>138</v>
      </c>
      <c r="D102" s="10" t="s">
        <v>431</v>
      </c>
      <c r="E102" s="10" t="s">
        <v>140</v>
      </c>
      <c r="F102" s="10" t="s">
        <v>141</v>
      </c>
      <c r="G102" s="10" t="s">
        <v>141</v>
      </c>
      <c r="H102" s="11" t="s">
        <v>418</v>
      </c>
      <c r="I102" s="10" t="s">
        <v>419</v>
      </c>
      <c r="J102" s="64">
        <v>10224</v>
      </c>
      <c r="K102" s="9">
        <v>44592</v>
      </c>
      <c r="L102" s="9">
        <v>45321</v>
      </c>
      <c r="M102" s="51">
        <v>128</v>
      </c>
      <c r="N102" s="9">
        <v>44607</v>
      </c>
      <c r="O102" s="52">
        <v>7156.7999999999993</v>
      </c>
    </row>
    <row r="103" spans="1:15" ht="63.75" x14ac:dyDescent="0.25">
      <c r="A103" s="11" t="s">
        <v>432</v>
      </c>
      <c r="B103" s="7" t="s">
        <v>12</v>
      </c>
      <c r="C103" s="27" t="s">
        <v>138</v>
      </c>
      <c r="D103" s="10" t="s">
        <v>433</v>
      </c>
      <c r="E103" s="10" t="s">
        <v>140</v>
      </c>
      <c r="F103" s="10" t="s">
        <v>141</v>
      </c>
      <c r="G103" s="10" t="s">
        <v>141</v>
      </c>
      <c r="H103" s="11" t="s">
        <v>414</v>
      </c>
      <c r="I103" s="10" t="s">
        <v>415</v>
      </c>
      <c r="J103" s="64">
        <v>1848.24</v>
      </c>
      <c r="K103" s="9">
        <v>44592</v>
      </c>
      <c r="L103" s="9">
        <v>45321</v>
      </c>
      <c r="M103" s="51">
        <v>128</v>
      </c>
      <c r="N103" s="9">
        <v>44607</v>
      </c>
      <c r="O103" s="52">
        <v>1539.89</v>
      </c>
    </row>
    <row r="104" spans="1:15" ht="63.75" x14ac:dyDescent="0.25">
      <c r="A104" s="11" t="s">
        <v>434</v>
      </c>
      <c r="B104" s="7" t="s">
        <v>12</v>
      </c>
      <c r="C104" s="27" t="s">
        <v>138</v>
      </c>
      <c r="D104" s="10" t="s">
        <v>435</v>
      </c>
      <c r="E104" s="10" t="s">
        <v>140</v>
      </c>
      <c r="F104" s="10" t="s">
        <v>141</v>
      </c>
      <c r="G104" s="10" t="s">
        <v>141</v>
      </c>
      <c r="H104" s="11" t="s">
        <v>426</v>
      </c>
      <c r="I104" s="10" t="s">
        <v>427</v>
      </c>
      <c r="J104" s="64">
        <v>5040</v>
      </c>
      <c r="K104" s="9">
        <v>44592</v>
      </c>
      <c r="L104" s="9">
        <v>45321</v>
      </c>
      <c r="M104" s="51">
        <v>128</v>
      </c>
      <c r="N104" s="9">
        <v>44607</v>
      </c>
      <c r="O104" s="52">
        <v>2478</v>
      </c>
    </row>
    <row r="105" spans="1:15" ht="63.75" x14ac:dyDescent="0.25">
      <c r="A105" s="11" t="s">
        <v>436</v>
      </c>
      <c r="B105" s="7" t="s">
        <v>12</v>
      </c>
      <c r="C105" s="27" t="s">
        <v>138</v>
      </c>
      <c r="D105" s="10" t="s">
        <v>437</v>
      </c>
      <c r="E105" s="10" t="s">
        <v>140</v>
      </c>
      <c r="F105" s="10" t="s">
        <v>141</v>
      </c>
      <c r="G105" s="10" t="s">
        <v>141</v>
      </c>
      <c r="H105" s="11" t="s">
        <v>438</v>
      </c>
      <c r="I105" s="10" t="s">
        <v>439</v>
      </c>
      <c r="J105" s="64">
        <v>408</v>
      </c>
      <c r="K105" s="9">
        <v>44592</v>
      </c>
      <c r="L105" s="9">
        <v>45321</v>
      </c>
      <c r="M105" s="51">
        <v>128</v>
      </c>
      <c r="N105" s="9">
        <v>44607</v>
      </c>
      <c r="O105" s="52">
        <v>1652.4</v>
      </c>
    </row>
    <row r="106" spans="1:15" ht="63.75" x14ac:dyDescent="0.25">
      <c r="A106" s="11" t="s">
        <v>440</v>
      </c>
      <c r="B106" s="7" t="s">
        <v>12</v>
      </c>
      <c r="C106" s="27" t="s">
        <v>138</v>
      </c>
      <c r="D106" s="10" t="s">
        <v>441</v>
      </c>
      <c r="E106" s="10" t="s">
        <v>140</v>
      </c>
      <c r="F106" s="10" t="s">
        <v>141</v>
      </c>
      <c r="G106" s="10" t="s">
        <v>141</v>
      </c>
      <c r="H106" s="11" t="s">
        <v>426</v>
      </c>
      <c r="I106" s="10" t="s">
        <v>427</v>
      </c>
      <c r="J106" s="64">
        <v>5950</v>
      </c>
      <c r="K106" s="9">
        <v>44592</v>
      </c>
      <c r="L106" s="9">
        <v>45321</v>
      </c>
      <c r="M106" s="51">
        <v>128</v>
      </c>
      <c r="N106" s="9">
        <v>44607</v>
      </c>
      <c r="O106" s="52">
        <v>3485</v>
      </c>
    </row>
    <row r="107" spans="1:15" ht="63.75" x14ac:dyDescent="0.25">
      <c r="A107" s="11" t="s">
        <v>442</v>
      </c>
      <c r="B107" s="7" t="s">
        <v>12</v>
      </c>
      <c r="C107" s="27" t="s">
        <v>138</v>
      </c>
      <c r="D107" s="10" t="s">
        <v>443</v>
      </c>
      <c r="E107" s="10" t="s">
        <v>140</v>
      </c>
      <c r="F107" s="10" t="s">
        <v>141</v>
      </c>
      <c r="G107" s="10" t="s">
        <v>141</v>
      </c>
      <c r="H107" s="11" t="s">
        <v>414</v>
      </c>
      <c r="I107" s="10" t="s">
        <v>415</v>
      </c>
      <c r="J107" s="64">
        <v>1822.1</v>
      </c>
      <c r="K107" s="9">
        <v>44592</v>
      </c>
      <c r="L107" s="9">
        <v>45321</v>
      </c>
      <c r="M107" s="51">
        <v>128</v>
      </c>
      <c r="N107" s="9">
        <v>44607</v>
      </c>
      <c r="O107" s="52">
        <v>517.9</v>
      </c>
    </row>
    <row r="108" spans="1:15" ht="76.5" x14ac:dyDescent="0.25">
      <c r="A108" s="11" t="s">
        <v>444</v>
      </c>
      <c r="B108" s="7" t="s">
        <v>12</v>
      </c>
      <c r="C108" s="27" t="s">
        <v>138</v>
      </c>
      <c r="D108" s="10" t="s">
        <v>445</v>
      </c>
      <c r="E108" s="10" t="s">
        <v>140</v>
      </c>
      <c r="F108" s="10" t="s">
        <v>141</v>
      </c>
      <c r="G108" s="10" t="s">
        <v>141</v>
      </c>
      <c r="H108" s="11" t="s">
        <v>446</v>
      </c>
      <c r="I108" s="10" t="s">
        <v>447</v>
      </c>
      <c r="J108" s="64">
        <v>1115</v>
      </c>
      <c r="K108" s="9">
        <v>44592</v>
      </c>
      <c r="L108" s="9">
        <v>45321</v>
      </c>
      <c r="M108" s="51">
        <v>128</v>
      </c>
      <c r="N108" s="9">
        <v>44607</v>
      </c>
      <c r="O108" s="52">
        <v>340</v>
      </c>
    </row>
    <row r="109" spans="1:15" ht="76.5" x14ac:dyDescent="0.25">
      <c r="A109" s="11" t="s">
        <v>448</v>
      </c>
      <c r="B109" s="7" t="s">
        <v>12</v>
      </c>
      <c r="C109" s="27" t="s">
        <v>138</v>
      </c>
      <c r="D109" s="10" t="s">
        <v>449</v>
      </c>
      <c r="E109" s="10" t="s">
        <v>140</v>
      </c>
      <c r="F109" s="10" t="s">
        <v>141</v>
      </c>
      <c r="G109" s="10" t="s">
        <v>141</v>
      </c>
      <c r="H109" s="11" t="s">
        <v>450</v>
      </c>
      <c r="I109" s="10" t="s">
        <v>451</v>
      </c>
      <c r="J109" s="64">
        <v>774.2</v>
      </c>
      <c r="K109" s="9">
        <v>44592</v>
      </c>
      <c r="L109" s="9">
        <v>45321</v>
      </c>
      <c r="M109" s="51">
        <v>128</v>
      </c>
      <c r="N109" s="9">
        <v>44607</v>
      </c>
      <c r="O109" s="52">
        <v>737.64</v>
      </c>
    </row>
    <row r="110" spans="1:15" ht="63.75" x14ac:dyDescent="0.25">
      <c r="A110" s="11" t="s">
        <v>452</v>
      </c>
      <c r="B110" s="7" t="s">
        <v>12</v>
      </c>
      <c r="C110" s="27" t="s">
        <v>138</v>
      </c>
      <c r="D110" s="10" t="s">
        <v>453</v>
      </c>
      <c r="E110" s="10" t="s">
        <v>140</v>
      </c>
      <c r="F110" s="10" t="s">
        <v>141</v>
      </c>
      <c r="G110" s="10" t="s">
        <v>141</v>
      </c>
      <c r="H110" s="11" t="s">
        <v>426</v>
      </c>
      <c r="I110" s="10" t="s">
        <v>427</v>
      </c>
      <c r="J110" s="64">
        <v>388</v>
      </c>
      <c r="K110" s="9">
        <v>44592</v>
      </c>
      <c r="L110" s="9">
        <v>45321</v>
      </c>
      <c r="M110" s="51">
        <v>128</v>
      </c>
      <c r="N110" s="9">
        <v>44607</v>
      </c>
      <c r="O110" s="52">
        <v>0</v>
      </c>
    </row>
    <row r="111" spans="1:15" ht="63.75" x14ac:dyDescent="0.25">
      <c r="A111" s="11" t="s">
        <v>454</v>
      </c>
      <c r="B111" s="7" t="s">
        <v>12</v>
      </c>
      <c r="C111" s="27" t="s">
        <v>138</v>
      </c>
      <c r="D111" s="10" t="s">
        <v>455</v>
      </c>
      <c r="E111" s="10" t="s">
        <v>140</v>
      </c>
      <c r="F111" s="10" t="s">
        <v>141</v>
      </c>
      <c r="G111" s="10" t="s">
        <v>141</v>
      </c>
      <c r="H111" s="11" t="s">
        <v>450</v>
      </c>
      <c r="I111" s="10" t="s">
        <v>451</v>
      </c>
      <c r="J111" s="64">
        <v>126</v>
      </c>
      <c r="K111" s="9">
        <v>44592</v>
      </c>
      <c r="L111" s="9">
        <v>45321</v>
      </c>
      <c r="M111" s="51">
        <v>128</v>
      </c>
      <c r="N111" s="9">
        <v>44607</v>
      </c>
      <c r="O111" s="52">
        <v>0</v>
      </c>
    </row>
    <row r="112" spans="1:15" ht="63.75" x14ac:dyDescent="0.25">
      <c r="A112" s="11" t="s">
        <v>456</v>
      </c>
      <c r="B112" s="7" t="s">
        <v>12</v>
      </c>
      <c r="C112" s="27" t="s">
        <v>138</v>
      </c>
      <c r="D112" s="10" t="s">
        <v>457</v>
      </c>
      <c r="E112" s="10" t="s">
        <v>140</v>
      </c>
      <c r="F112" s="10" t="s">
        <v>141</v>
      </c>
      <c r="G112" s="10" t="s">
        <v>141</v>
      </c>
      <c r="H112" s="11" t="s">
        <v>426</v>
      </c>
      <c r="I112" s="10" t="s">
        <v>427</v>
      </c>
      <c r="J112" s="64">
        <v>17710</v>
      </c>
      <c r="K112" s="9">
        <v>44592</v>
      </c>
      <c r="L112" s="9">
        <v>45321</v>
      </c>
      <c r="M112" s="51">
        <v>128</v>
      </c>
      <c r="N112" s="9">
        <v>44607</v>
      </c>
      <c r="O112" s="52">
        <v>22284.5</v>
      </c>
    </row>
    <row r="113" spans="1:15" ht="63.75" x14ac:dyDescent="0.25">
      <c r="A113" s="11" t="s">
        <v>458</v>
      </c>
      <c r="B113" s="7" t="s">
        <v>12</v>
      </c>
      <c r="C113" s="27" t="s">
        <v>138</v>
      </c>
      <c r="D113" s="10" t="s">
        <v>459</v>
      </c>
      <c r="E113" s="10" t="s">
        <v>140</v>
      </c>
      <c r="F113" s="10" t="s">
        <v>141</v>
      </c>
      <c r="G113" s="10" t="s">
        <v>141</v>
      </c>
      <c r="H113" s="11" t="s">
        <v>426</v>
      </c>
      <c r="I113" s="10" t="s">
        <v>427</v>
      </c>
      <c r="J113" s="64">
        <v>3600</v>
      </c>
      <c r="K113" s="9">
        <v>44592</v>
      </c>
      <c r="L113" s="9">
        <v>45321</v>
      </c>
      <c r="M113" s="51">
        <v>128</v>
      </c>
      <c r="N113" s="9">
        <v>44607</v>
      </c>
      <c r="O113" s="52">
        <v>598</v>
      </c>
    </row>
    <row r="114" spans="1:15" ht="63.75" x14ac:dyDescent="0.25">
      <c r="A114" s="11" t="s">
        <v>460</v>
      </c>
      <c r="B114" s="7" t="s">
        <v>12</v>
      </c>
      <c r="C114" s="27" t="s">
        <v>138</v>
      </c>
      <c r="D114" s="10" t="s">
        <v>461</v>
      </c>
      <c r="E114" s="10" t="s">
        <v>140</v>
      </c>
      <c r="F114" s="10" t="s">
        <v>141</v>
      </c>
      <c r="G114" s="10" t="s">
        <v>141</v>
      </c>
      <c r="H114" s="11" t="s">
        <v>426</v>
      </c>
      <c r="I114" s="10" t="s">
        <v>427</v>
      </c>
      <c r="J114" s="64">
        <v>160</v>
      </c>
      <c r="K114" s="9">
        <v>44592</v>
      </c>
      <c r="L114" s="9">
        <v>45321</v>
      </c>
      <c r="M114" s="51">
        <v>128</v>
      </c>
      <c r="N114" s="9">
        <v>44607</v>
      </c>
      <c r="O114" s="52">
        <v>0</v>
      </c>
    </row>
    <row r="115" spans="1:15" ht="63.75" x14ac:dyDescent="0.25">
      <c r="A115" s="11" t="s">
        <v>462</v>
      </c>
      <c r="B115" s="7" t="s">
        <v>12</v>
      </c>
      <c r="C115" s="27" t="s">
        <v>138</v>
      </c>
      <c r="D115" s="10" t="s">
        <v>463</v>
      </c>
      <c r="E115" s="10" t="s">
        <v>140</v>
      </c>
      <c r="F115" s="10" t="s">
        <v>141</v>
      </c>
      <c r="G115" s="10" t="s">
        <v>141</v>
      </c>
      <c r="H115" s="11" t="s">
        <v>422</v>
      </c>
      <c r="I115" s="10" t="s">
        <v>423</v>
      </c>
      <c r="J115" s="64">
        <v>15178</v>
      </c>
      <c r="K115" s="9">
        <v>44592</v>
      </c>
      <c r="L115" s="9">
        <v>45321</v>
      </c>
      <c r="M115" s="51">
        <v>128</v>
      </c>
      <c r="N115" s="9">
        <v>44607</v>
      </c>
      <c r="O115" s="52">
        <v>7800</v>
      </c>
    </row>
    <row r="116" spans="1:15" ht="63.75" x14ac:dyDescent="0.25">
      <c r="A116" s="11" t="s">
        <v>464</v>
      </c>
      <c r="B116" s="7" t="s">
        <v>12</v>
      </c>
      <c r="C116" s="27" t="s">
        <v>138</v>
      </c>
      <c r="D116" s="10" t="s">
        <v>465</v>
      </c>
      <c r="E116" s="10" t="s">
        <v>140</v>
      </c>
      <c r="F116" s="10" t="s">
        <v>141</v>
      </c>
      <c r="G116" s="10" t="s">
        <v>141</v>
      </c>
      <c r="H116" s="11" t="s">
        <v>422</v>
      </c>
      <c r="I116" s="10" t="s">
        <v>423</v>
      </c>
      <c r="J116" s="64">
        <v>15750</v>
      </c>
      <c r="K116" s="9">
        <v>44592</v>
      </c>
      <c r="L116" s="9">
        <v>45321</v>
      </c>
      <c r="M116" s="51">
        <v>128</v>
      </c>
      <c r="N116" s="9">
        <v>44607</v>
      </c>
      <c r="O116" s="52">
        <v>9950</v>
      </c>
    </row>
    <row r="117" spans="1:15" ht="63.75" x14ac:dyDescent="0.25">
      <c r="A117" s="11" t="s">
        <v>466</v>
      </c>
      <c r="B117" s="7" t="s">
        <v>12</v>
      </c>
      <c r="C117" s="27" t="s">
        <v>138</v>
      </c>
      <c r="D117" s="10" t="s">
        <v>467</v>
      </c>
      <c r="E117" s="10" t="s">
        <v>140</v>
      </c>
      <c r="F117" s="10" t="s">
        <v>141</v>
      </c>
      <c r="G117" s="10" t="s">
        <v>141</v>
      </c>
      <c r="H117" s="11" t="s">
        <v>422</v>
      </c>
      <c r="I117" s="10" t="s">
        <v>423</v>
      </c>
      <c r="J117" s="64">
        <v>12150</v>
      </c>
      <c r="K117" s="9">
        <v>44592</v>
      </c>
      <c r="L117" s="9">
        <v>45321</v>
      </c>
      <c r="M117" s="51">
        <v>128</v>
      </c>
      <c r="N117" s="9">
        <v>44607</v>
      </c>
      <c r="O117" s="52">
        <v>5805</v>
      </c>
    </row>
    <row r="118" spans="1:15" ht="63.75" x14ac:dyDescent="0.25">
      <c r="A118" s="11" t="s">
        <v>468</v>
      </c>
      <c r="B118" s="7" t="s">
        <v>12</v>
      </c>
      <c r="C118" s="27" t="s">
        <v>138</v>
      </c>
      <c r="D118" s="10" t="s">
        <v>469</v>
      </c>
      <c r="E118" s="10" t="s">
        <v>140</v>
      </c>
      <c r="F118" s="10" t="s">
        <v>141</v>
      </c>
      <c r="G118" s="10" t="s">
        <v>141</v>
      </c>
      <c r="H118" s="11" t="s">
        <v>426</v>
      </c>
      <c r="I118" s="10" t="s">
        <v>427</v>
      </c>
      <c r="J118" s="64">
        <v>480</v>
      </c>
      <c r="K118" s="9">
        <v>44592</v>
      </c>
      <c r="L118" s="9">
        <v>45321</v>
      </c>
      <c r="M118" s="51">
        <v>128</v>
      </c>
      <c r="N118" s="9">
        <v>44607</v>
      </c>
      <c r="O118" s="52">
        <v>192</v>
      </c>
    </row>
    <row r="119" spans="1:15" ht="63.75" x14ac:dyDescent="0.25">
      <c r="A119" s="11" t="s">
        <v>470</v>
      </c>
      <c r="B119" s="7" t="s">
        <v>12</v>
      </c>
      <c r="C119" s="27" t="s">
        <v>138</v>
      </c>
      <c r="D119" s="10" t="s">
        <v>471</v>
      </c>
      <c r="E119" s="10" t="s">
        <v>140</v>
      </c>
      <c r="F119" s="10" t="s">
        <v>141</v>
      </c>
      <c r="G119" s="10" t="s">
        <v>141</v>
      </c>
      <c r="H119" s="11" t="s">
        <v>472</v>
      </c>
      <c r="I119" s="10" t="s">
        <v>473</v>
      </c>
      <c r="J119" s="64">
        <v>6030</v>
      </c>
      <c r="K119" s="9">
        <v>44592</v>
      </c>
      <c r="L119" s="9">
        <v>45321</v>
      </c>
      <c r="M119" s="51">
        <v>128</v>
      </c>
      <c r="N119" s="9">
        <v>44607</v>
      </c>
      <c r="O119" s="52">
        <v>6643.2</v>
      </c>
    </row>
    <row r="120" spans="1:15" ht="63.75" x14ac:dyDescent="0.25">
      <c r="A120" s="11" t="s">
        <v>474</v>
      </c>
      <c r="B120" s="7" t="s">
        <v>12</v>
      </c>
      <c r="C120" s="27" t="s">
        <v>138</v>
      </c>
      <c r="D120" s="10" t="s">
        <v>475</v>
      </c>
      <c r="E120" s="10" t="s">
        <v>140</v>
      </c>
      <c r="F120" s="10" t="s">
        <v>141</v>
      </c>
      <c r="G120" s="10" t="s">
        <v>141</v>
      </c>
      <c r="H120" s="11" t="s">
        <v>426</v>
      </c>
      <c r="I120" s="10" t="s">
        <v>427</v>
      </c>
      <c r="J120" s="64">
        <v>1500</v>
      </c>
      <c r="K120" s="9">
        <v>44592</v>
      </c>
      <c r="L120" s="9">
        <v>45321</v>
      </c>
      <c r="M120" s="51">
        <v>128</v>
      </c>
      <c r="N120" s="9">
        <v>44607</v>
      </c>
      <c r="O120" s="52">
        <v>1198.2</v>
      </c>
    </row>
    <row r="121" spans="1:15" ht="63.75" x14ac:dyDescent="0.25">
      <c r="A121" s="11" t="s">
        <v>476</v>
      </c>
      <c r="B121" s="7" t="s">
        <v>12</v>
      </c>
      <c r="C121" s="27" t="s">
        <v>138</v>
      </c>
      <c r="D121" s="10" t="s">
        <v>477</v>
      </c>
      <c r="E121" s="10" t="s">
        <v>140</v>
      </c>
      <c r="F121" s="10" t="s">
        <v>141</v>
      </c>
      <c r="G121" s="10" t="s">
        <v>141</v>
      </c>
      <c r="H121" s="11" t="s">
        <v>422</v>
      </c>
      <c r="I121" s="10" t="s">
        <v>423</v>
      </c>
      <c r="J121" s="64">
        <v>18000</v>
      </c>
      <c r="K121" s="9">
        <v>44592</v>
      </c>
      <c r="L121" s="9">
        <v>45321</v>
      </c>
      <c r="M121" s="51">
        <v>128</v>
      </c>
      <c r="N121" s="9">
        <v>44607</v>
      </c>
      <c r="O121" s="52">
        <v>10423.5</v>
      </c>
    </row>
    <row r="122" spans="1:15" ht="76.5" x14ac:dyDescent="0.25">
      <c r="A122" s="11" t="s">
        <v>478</v>
      </c>
      <c r="B122" s="7" t="s">
        <v>12</v>
      </c>
      <c r="C122" s="27" t="s">
        <v>138</v>
      </c>
      <c r="D122" s="10" t="s">
        <v>479</v>
      </c>
      <c r="E122" s="10" t="s">
        <v>140</v>
      </c>
      <c r="F122" s="10" t="s">
        <v>141</v>
      </c>
      <c r="G122" s="10" t="s">
        <v>141</v>
      </c>
      <c r="H122" s="11" t="s">
        <v>426</v>
      </c>
      <c r="I122" s="10" t="s">
        <v>427</v>
      </c>
      <c r="J122" s="64">
        <v>13275</v>
      </c>
      <c r="K122" s="9">
        <v>44592</v>
      </c>
      <c r="L122" s="9">
        <v>45321</v>
      </c>
      <c r="M122" s="51">
        <v>128</v>
      </c>
      <c r="N122" s="9">
        <v>44607</v>
      </c>
      <c r="O122" s="52">
        <v>9153</v>
      </c>
    </row>
    <row r="123" spans="1:15" ht="63.75" x14ac:dyDescent="0.25">
      <c r="A123" s="11" t="s">
        <v>480</v>
      </c>
      <c r="B123" s="7" t="s">
        <v>12</v>
      </c>
      <c r="C123" s="27" t="s">
        <v>138</v>
      </c>
      <c r="D123" s="10" t="s">
        <v>481</v>
      </c>
      <c r="E123" s="10" t="s">
        <v>140</v>
      </c>
      <c r="F123" s="10" t="s">
        <v>141</v>
      </c>
      <c r="G123" s="10" t="s">
        <v>141</v>
      </c>
      <c r="H123" s="11" t="s">
        <v>426</v>
      </c>
      <c r="I123" s="10" t="s">
        <v>427</v>
      </c>
      <c r="J123" s="64">
        <v>7650</v>
      </c>
      <c r="K123" s="9">
        <v>44592</v>
      </c>
      <c r="L123" s="9">
        <v>45321</v>
      </c>
      <c r="M123" s="51">
        <v>128</v>
      </c>
      <c r="N123" s="9">
        <v>44607</v>
      </c>
      <c r="O123" s="52">
        <v>2805</v>
      </c>
    </row>
    <row r="124" spans="1:15" ht="63.75" x14ac:dyDescent="0.25">
      <c r="A124" s="11" t="s">
        <v>482</v>
      </c>
      <c r="B124" s="7" t="s">
        <v>12</v>
      </c>
      <c r="C124" s="27" t="s">
        <v>138</v>
      </c>
      <c r="D124" s="10" t="s">
        <v>483</v>
      </c>
      <c r="E124" s="10" t="s">
        <v>140</v>
      </c>
      <c r="F124" s="10" t="s">
        <v>141</v>
      </c>
      <c r="G124" s="10" t="s">
        <v>141</v>
      </c>
      <c r="H124" s="11" t="s">
        <v>422</v>
      </c>
      <c r="I124" s="10" t="s">
        <v>423</v>
      </c>
      <c r="J124" s="64">
        <v>1500</v>
      </c>
      <c r="K124" s="9">
        <v>44592</v>
      </c>
      <c r="L124" s="9">
        <v>45321</v>
      </c>
      <c r="M124" s="51">
        <v>128</v>
      </c>
      <c r="N124" s="9">
        <v>44607</v>
      </c>
      <c r="O124" s="52">
        <v>1505</v>
      </c>
    </row>
    <row r="125" spans="1:15" ht="63.75" x14ac:dyDescent="0.25">
      <c r="A125" s="11" t="s">
        <v>484</v>
      </c>
      <c r="B125" s="7" t="s">
        <v>12</v>
      </c>
      <c r="C125" s="27" t="s">
        <v>138</v>
      </c>
      <c r="D125" s="10" t="s">
        <v>485</v>
      </c>
      <c r="E125" s="10" t="s">
        <v>140</v>
      </c>
      <c r="F125" s="10" t="s">
        <v>141</v>
      </c>
      <c r="G125" s="10" t="s">
        <v>141</v>
      </c>
      <c r="H125" s="11" t="s">
        <v>426</v>
      </c>
      <c r="I125" s="10" t="s">
        <v>427</v>
      </c>
      <c r="J125" s="64">
        <v>1032</v>
      </c>
      <c r="K125" s="9">
        <v>44592</v>
      </c>
      <c r="L125" s="9">
        <v>45321</v>
      </c>
      <c r="M125" s="51">
        <v>128</v>
      </c>
      <c r="N125" s="9">
        <v>44607</v>
      </c>
      <c r="O125" s="52">
        <v>688</v>
      </c>
    </row>
    <row r="126" spans="1:15" ht="76.5" x14ac:dyDescent="0.25">
      <c r="A126" s="11" t="s">
        <v>486</v>
      </c>
      <c r="B126" s="7" t="s">
        <v>12</v>
      </c>
      <c r="C126" s="27" t="s">
        <v>138</v>
      </c>
      <c r="D126" s="10" t="s">
        <v>487</v>
      </c>
      <c r="E126" s="10" t="s">
        <v>140</v>
      </c>
      <c r="F126" s="10" t="s">
        <v>141</v>
      </c>
      <c r="G126" s="10" t="s">
        <v>141</v>
      </c>
      <c r="H126" s="11" t="s">
        <v>418</v>
      </c>
      <c r="I126" s="10" t="s">
        <v>419</v>
      </c>
      <c r="J126" s="64">
        <v>540</v>
      </c>
      <c r="K126" s="9">
        <v>44592</v>
      </c>
      <c r="L126" s="9">
        <v>45321</v>
      </c>
      <c r="M126" s="51">
        <v>128</v>
      </c>
      <c r="N126" s="9">
        <v>44607</v>
      </c>
      <c r="O126" s="52">
        <v>0</v>
      </c>
    </row>
    <row r="127" spans="1:15" ht="63.75" x14ac:dyDescent="0.25">
      <c r="A127" s="11" t="s">
        <v>488</v>
      </c>
      <c r="B127" s="7" t="s">
        <v>12</v>
      </c>
      <c r="C127" s="27" t="s">
        <v>138</v>
      </c>
      <c r="D127" s="10" t="s">
        <v>489</v>
      </c>
      <c r="E127" s="10" t="s">
        <v>140</v>
      </c>
      <c r="F127" s="10" t="s">
        <v>141</v>
      </c>
      <c r="G127" s="10" t="s">
        <v>141</v>
      </c>
      <c r="H127" s="11" t="s">
        <v>446</v>
      </c>
      <c r="I127" s="10" t="s">
        <v>447</v>
      </c>
      <c r="J127" s="64">
        <v>600</v>
      </c>
      <c r="K127" s="9">
        <v>44592</v>
      </c>
      <c r="L127" s="9">
        <v>45321</v>
      </c>
      <c r="M127" s="51">
        <v>128</v>
      </c>
      <c r="N127" s="9">
        <v>44607</v>
      </c>
      <c r="O127" s="52">
        <v>1600</v>
      </c>
    </row>
    <row r="128" spans="1:15" ht="63.75" x14ac:dyDescent="0.25">
      <c r="A128" s="11" t="s">
        <v>490</v>
      </c>
      <c r="B128" s="7" t="s">
        <v>12</v>
      </c>
      <c r="C128" s="27" t="s">
        <v>138</v>
      </c>
      <c r="D128" s="10" t="s">
        <v>491</v>
      </c>
      <c r="E128" s="10" t="s">
        <v>140</v>
      </c>
      <c r="F128" s="10" t="s">
        <v>141</v>
      </c>
      <c r="G128" s="10" t="s">
        <v>141</v>
      </c>
      <c r="H128" s="11" t="s">
        <v>446</v>
      </c>
      <c r="I128" s="10" t="s">
        <v>447</v>
      </c>
      <c r="J128" s="64">
        <v>1020</v>
      </c>
      <c r="K128" s="9">
        <v>44592</v>
      </c>
      <c r="L128" s="9">
        <v>45321</v>
      </c>
      <c r="M128" s="51">
        <v>128</v>
      </c>
      <c r="N128" s="9">
        <v>44607</v>
      </c>
      <c r="O128" s="52">
        <v>1360</v>
      </c>
    </row>
    <row r="129" spans="1:15" ht="102" x14ac:dyDescent="0.25">
      <c r="A129" s="11" t="s">
        <v>492</v>
      </c>
      <c r="B129" s="7" t="s">
        <v>12</v>
      </c>
      <c r="C129" s="27" t="s">
        <v>138</v>
      </c>
      <c r="D129" s="10" t="s">
        <v>493</v>
      </c>
      <c r="E129" s="10" t="s">
        <v>494</v>
      </c>
      <c r="F129" s="10" t="s">
        <v>495</v>
      </c>
      <c r="G129" s="10" t="s">
        <v>496</v>
      </c>
      <c r="H129" s="11" t="s">
        <v>497</v>
      </c>
      <c r="I129" s="10" t="s">
        <v>498</v>
      </c>
      <c r="J129" s="64">
        <v>26700</v>
      </c>
      <c r="K129" s="9">
        <v>44643</v>
      </c>
      <c r="L129" s="9">
        <v>45373</v>
      </c>
      <c r="M129" s="51">
        <v>395</v>
      </c>
      <c r="N129" s="9">
        <v>44678</v>
      </c>
      <c r="O129" s="52">
        <v>26700</v>
      </c>
    </row>
    <row r="130" spans="1:15" ht="102" x14ac:dyDescent="0.25">
      <c r="A130" s="11" t="s">
        <v>499</v>
      </c>
      <c r="B130" s="7" t="s">
        <v>12</v>
      </c>
      <c r="C130" s="27" t="s">
        <v>138</v>
      </c>
      <c r="D130" s="10" t="s">
        <v>500</v>
      </c>
      <c r="E130" s="10" t="s">
        <v>494</v>
      </c>
      <c r="F130" s="10" t="s">
        <v>495</v>
      </c>
      <c r="G130" s="10" t="s">
        <v>496</v>
      </c>
      <c r="H130" s="11" t="s">
        <v>266</v>
      </c>
      <c r="I130" s="10" t="s">
        <v>501</v>
      </c>
      <c r="J130" s="64">
        <v>27360</v>
      </c>
      <c r="K130" s="9">
        <v>44643</v>
      </c>
      <c r="L130" s="9">
        <v>45373</v>
      </c>
      <c r="M130" s="51">
        <v>395</v>
      </c>
      <c r="N130" s="9">
        <v>44678</v>
      </c>
      <c r="O130" s="52">
        <v>27360</v>
      </c>
    </row>
    <row r="131" spans="1:15" ht="102" x14ac:dyDescent="0.25">
      <c r="A131" s="11" t="s">
        <v>502</v>
      </c>
      <c r="B131" s="7" t="s">
        <v>12</v>
      </c>
      <c r="C131" s="27" t="s">
        <v>138</v>
      </c>
      <c r="D131" s="10" t="s">
        <v>503</v>
      </c>
      <c r="E131" s="10" t="s">
        <v>494</v>
      </c>
      <c r="F131" s="10" t="s">
        <v>495</v>
      </c>
      <c r="G131" s="10" t="s">
        <v>496</v>
      </c>
      <c r="H131" s="11" t="s">
        <v>504</v>
      </c>
      <c r="I131" s="10" t="s">
        <v>505</v>
      </c>
      <c r="J131" s="64">
        <v>20250</v>
      </c>
      <c r="K131" s="9">
        <v>44643</v>
      </c>
      <c r="L131" s="9">
        <v>45373</v>
      </c>
      <c r="M131" s="51">
        <v>395</v>
      </c>
      <c r="N131" s="9">
        <v>44678</v>
      </c>
      <c r="O131" s="52">
        <v>13500</v>
      </c>
    </row>
    <row r="132" spans="1:15" ht="102" x14ac:dyDescent="0.25">
      <c r="A132" s="11" t="s">
        <v>506</v>
      </c>
      <c r="B132" s="7" t="s">
        <v>12</v>
      </c>
      <c r="C132" s="27" t="s">
        <v>138</v>
      </c>
      <c r="D132" s="10" t="s">
        <v>507</v>
      </c>
      <c r="E132" s="10" t="s">
        <v>494</v>
      </c>
      <c r="F132" s="10" t="s">
        <v>495</v>
      </c>
      <c r="G132" s="10" t="s">
        <v>496</v>
      </c>
      <c r="H132" s="11" t="s">
        <v>508</v>
      </c>
      <c r="I132" s="10" t="s">
        <v>509</v>
      </c>
      <c r="J132" s="64">
        <v>47520</v>
      </c>
      <c r="K132" s="9">
        <v>44643</v>
      </c>
      <c r="L132" s="9">
        <v>45373</v>
      </c>
      <c r="M132" s="51">
        <v>395</v>
      </c>
      <c r="N132" s="9">
        <v>44678</v>
      </c>
      <c r="O132" s="52">
        <v>47520</v>
      </c>
    </row>
    <row r="133" spans="1:15" ht="102" x14ac:dyDescent="0.25">
      <c r="A133" s="11" t="s">
        <v>510</v>
      </c>
      <c r="B133" s="7" t="s">
        <v>12</v>
      </c>
      <c r="C133" s="27" t="s">
        <v>138</v>
      </c>
      <c r="D133" s="10" t="s">
        <v>511</v>
      </c>
      <c r="E133" s="10" t="s">
        <v>494</v>
      </c>
      <c r="F133" s="10" t="s">
        <v>512</v>
      </c>
      <c r="G133" s="10" t="s">
        <v>513</v>
      </c>
      <c r="H133" s="11" t="s">
        <v>497</v>
      </c>
      <c r="I133" s="10" t="s">
        <v>498</v>
      </c>
      <c r="J133" s="64">
        <v>47600</v>
      </c>
      <c r="K133" s="9">
        <v>44643</v>
      </c>
      <c r="L133" s="9">
        <v>45373</v>
      </c>
      <c r="M133" s="51">
        <v>395</v>
      </c>
      <c r="N133" s="9">
        <v>44678</v>
      </c>
      <c r="O133" s="52">
        <v>47600</v>
      </c>
    </row>
    <row r="134" spans="1:15" ht="102" x14ac:dyDescent="0.25">
      <c r="A134" s="11" t="s">
        <v>514</v>
      </c>
      <c r="B134" s="7" t="s">
        <v>12</v>
      </c>
      <c r="C134" s="27" t="s">
        <v>138</v>
      </c>
      <c r="D134" s="10" t="s">
        <v>515</v>
      </c>
      <c r="E134" s="10" t="s">
        <v>494</v>
      </c>
      <c r="F134" s="10" t="s">
        <v>512</v>
      </c>
      <c r="G134" s="10" t="s">
        <v>513</v>
      </c>
      <c r="H134" s="11" t="s">
        <v>266</v>
      </c>
      <c r="I134" s="10" t="s">
        <v>501</v>
      </c>
      <c r="J134" s="64">
        <v>60600</v>
      </c>
      <c r="K134" s="9">
        <v>44643</v>
      </c>
      <c r="L134" s="9">
        <v>45373</v>
      </c>
      <c r="M134" s="51">
        <v>395</v>
      </c>
      <c r="N134" s="9">
        <v>44678</v>
      </c>
      <c r="O134" s="52">
        <v>61100</v>
      </c>
    </row>
    <row r="135" spans="1:15" ht="89.25" x14ac:dyDescent="0.25">
      <c r="A135" s="11" t="s">
        <v>516</v>
      </c>
      <c r="B135" s="7" t="s">
        <v>12</v>
      </c>
      <c r="C135" s="27" t="s">
        <v>138</v>
      </c>
      <c r="D135" s="10" t="s">
        <v>517</v>
      </c>
      <c r="E135" s="10" t="s">
        <v>494</v>
      </c>
      <c r="F135" s="10" t="s">
        <v>518</v>
      </c>
      <c r="G135" s="10" t="s">
        <v>519</v>
      </c>
      <c r="H135" s="11" t="s">
        <v>266</v>
      </c>
      <c r="I135" s="10" t="s">
        <v>501</v>
      </c>
      <c r="J135" s="64">
        <v>14160</v>
      </c>
      <c r="K135" s="9">
        <v>44643</v>
      </c>
      <c r="L135" s="9">
        <v>45373</v>
      </c>
      <c r="M135" s="51">
        <v>395</v>
      </c>
      <c r="N135" s="9">
        <v>44678</v>
      </c>
      <c r="O135" s="52">
        <v>14200</v>
      </c>
    </row>
    <row r="136" spans="1:15" ht="89.25" x14ac:dyDescent="0.25">
      <c r="A136" s="11" t="s">
        <v>520</v>
      </c>
      <c r="B136" s="7" t="s">
        <v>12</v>
      </c>
      <c r="C136" s="27" t="s">
        <v>138</v>
      </c>
      <c r="D136" s="10" t="s">
        <v>521</v>
      </c>
      <c r="E136" s="10" t="s">
        <v>494</v>
      </c>
      <c r="F136" s="10" t="s">
        <v>518</v>
      </c>
      <c r="G136" s="10" t="s">
        <v>519</v>
      </c>
      <c r="H136" s="11" t="s">
        <v>497</v>
      </c>
      <c r="I136" s="10" t="s">
        <v>498</v>
      </c>
      <c r="J136" s="64">
        <v>5200</v>
      </c>
      <c r="K136" s="9">
        <v>44643</v>
      </c>
      <c r="L136" s="9">
        <v>45373</v>
      </c>
      <c r="M136" s="51">
        <v>395</v>
      </c>
      <c r="N136" s="9">
        <v>44678</v>
      </c>
      <c r="O136" s="52">
        <v>5200</v>
      </c>
    </row>
    <row r="137" spans="1:15" ht="89.25" x14ac:dyDescent="0.25">
      <c r="A137" s="11" t="s">
        <v>522</v>
      </c>
      <c r="B137" s="7" t="s">
        <v>12</v>
      </c>
      <c r="C137" s="27" t="s">
        <v>138</v>
      </c>
      <c r="D137" s="10" t="s">
        <v>523</v>
      </c>
      <c r="E137" s="10" t="s">
        <v>494</v>
      </c>
      <c r="F137" s="10" t="s">
        <v>518</v>
      </c>
      <c r="G137" s="10" t="s">
        <v>519</v>
      </c>
      <c r="H137" s="11" t="s">
        <v>524</v>
      </c>
      <c r="I137" s="10" t="s">
        <v>525</v>
      </c>
      <c r="J137" s="64">
        <v>34000</v>
      </c>
      <c r="K137" s="9">
        <v>44643</v>
      </c>
      <c r="L137" s="9">
        <v>45373</v>
      </c>
      <c r="M137" s="51">
        <v>395</v>
      </c>
      <c r="N137" s="9">
        <v>44678</v>
      </c>
      <c r="O137" s="52">
        <v>44100</v>
      </c>
    </row>
    <row r="138" spans="1:15" ht="191.25" x14ac:dyDescent="0.25">
      <c r="A138" s="11" t="s">
        <v>420</v>
      </c>
      <c r="B138" s="7" t="s">
        <v>12</v>
      </c>
      <c r="C138" s="27" t="s">
        <v>138</v>
      </c>
      <c r="D138" s="10" t="s">
        <v>526</v>
      </c>
      <c r="E138" s="10" t="s">
        <v>140</v>
      </c>
      <c r="F138" s="10" t="s">
        <v>141</v>
      </c>
      <c r="G138" s="10" t="s">
        <v>141</v>
      </c>
      <c r="H138" s="11" t="s">
        <v>414</v>
      </c>
      <c r="I138" s="10" t="s">
        <v>415</v>
      </c>
      <c r="J138" s="64">
        <v>3998.8</v>
      </c>
      <c r="K138" s="9" t="s">
        <v>527</v>
      </c>
      <c r="L138" s="9">
        <v>45321</v>
      </c>
      <c r="M138" s="51">
        <v>395</v>
      </c>
      <c r="N138" s="9">
        <v>44678</v>
      </c>
      <c r="O138" s="52">
        <v>2952.48</v>
      </c>
    </row>
    <row r="139" spans="1:15" ht="63.75" x14ac:dyDescent="0.25">
      <c r="A139" s="11" t="s">
        <v>528</v>
      </c>
      <c r="B139" s="7" t="s">
        <v>12</v>
      </c>
      <c r="C139" s="27" t="s">
        <v>138</v>
      </c>
      <c r="D139" s="10" t="s">
        <v>529</v>
      </c>
      <c r="E139" s="10" t="s">
        <v>140</v>
      </c>
      <c r="F139" s="11" t="s">
        <v>530</v>
      </c>
      <c r="G139" s="10" t="s">
        <v>531</v>
      </c>
      <c r="H139" s="11" t="s">
        <v>530</v>
      </c>
      <c r="I139" s="10" t="s">
        <v>531</v>
      </c>
      <c r="J139" s="64">
        <v>300</v>
      </c>
      <c r="K139" s="9">
        <v>44696</v>
      </c>
      <c r="L139" s="9">
        <v>45426</v>
      </c>
      <c r="M139" s="51">
        <v>454</v>
      </c>
      <c r="N139" s="9">
        <v>44698</v>
      </c>
      <c r="O139" s="52">
        <v>323.3</v>
      </c>
    </row>
    <row r="140" spans="1:15" ht="76.5" x14ac:dyDescent="0.25">
      <c r="A140" s="11" t="s">
        <v>532</v>
      </c>
      <c r="B140" s="7" t="s">
        <v>12</v>
      </c>
      <c r="C140" s="27" t="s">
        <v>138</v>
      </c>
      <c r="D140" s="10" t="s">
        <v>533</v>
      </c>
      <c r="E140" s="10" t="s">
        <v>140</v>
      </c>
      <c r="F140" s="11" t="s">
        <v>534</v>
      </c>
      <c r="G140" s="10" t="s">
        <v>535</v>
      </c>
      <c r="H140" s="11" t="s">
        <v>534</v>
      </c>
      <c r="I140" s="10" t="s">
        <v>535</v>
      </c>
      <c r="J140" s="64">
        <v>2728.7</v>
      </c>
      <c r="K140" s="9">
        <v>44696</v>
      </c>
      <c r="L140" s="9">
        <v>45426</v>
      </c>
      <c r="M140" s="51">
        <v>454</v>
      </c>
      <c r="N140" s="9">
        <v>44698</v>
      </c>
      <c r="O140" s="52">
        <v>990.4</v>
      </c>
    </row>
    <row r="141" spans="1:15" ht="63.75" x14ac:dyDescent="0.25">
      <c r="A141" s="11" t="s">
        <v>536</v>
      </c>
      <c r="B141" s="7" t="s">
        <v>12</v>
      </c>
      <c r="C141" s="27" t="s">
        <v>138</v>
      </c>
      <c r="D141" s="10" t="s">
        <v>537</v>
      </c>
      <c r="E141" s="10" t="s">
        <v>140</v>
      </c>
      <c r="F141" s="11" t="s">
        <v>538</v>
      </c>
      <c r="G141" s="10" t="s">
        <v>539</v>
      </c>
      <c r="H141" s="11" t="s">
        <v>538</v>
      </c>
      <c r="I141" s="10" t="s">
        <v>539</v>
      </c>
      <c r="J141" s="64">
        <v>840</v>
      </c>
      <c r="K141" s="9">
        <v>44696</v>
      </c>
      <c r="L141" s="9">
        <v>45426</v>
      </c>
      <c r="M141" s="51">
        <v>454</v>
      </c>
      <c r="N141" s="9">
        <v>44698</v>
      </c>
      <c r="O141" s="52">
        <v>480</v>
      </c>
    </row>
    <row r="142" spans="1:15" ht="114.75" x14ac:dyDescent="0.25">
      <c r="A142" s="59" t="s">
        <v>540</v>
      </c>
      <c r="B142" s="7" t="s">
        <v>12</v>
      </c>
      <c r="C142" s="27" t="s">
        <v>138</v>
      </c>
      <c r="D142" s="27" t="s">
        <v>541</v>
      </c>
      <c r="E142" s="10" t="s">
        <v>284</v>
      </c>
      <c r="F142" s="59" t="s">
        <v>213</v>
      </c>
      <c r="G142" s="27" t="s">
        <v>214</v>
      </c>
      <c r="H142" s="59" t="s">
        <v>213</v>
      </c>
      <c r="I142" s="27" t="s">
        <v>214</v>
      </c>
      <c r="J142" s="52">
        <v>13600</v>
      </c>
      <c r="K142" s="65">
        <v>44602</v>
      </c>
      <c r="L142" s="65">
        <v>45331</v>
      </c>
      <c r="M142" s="66">
        <v>101</v>
      </c>
      <c r="N142" s="67">
        <v>44600</v>
      </c>
      <c r="O142" s="52">
        <v>4200</v>
      </c>
    </row>
    <row r="143" spans="1:15" ht="114.75" x14ac:dyDescent="0.25">
      <c r="A143" s="59" t="s">
        <v>542</v>
      </c>
      <c r="B143" s="7" t="s">
        <v>12</v>
      </c>
      <c r="C143" s="27" t="s">
        <v>138</v>
      </c>
      <c r="D143" s="27" t="s">
        <v>543</v>
      </c>
      <c r="E143" s="10" t="s">
        <v>544</v>
      </c>
      <c r="F143" s="59" t="s">
        <v>545</v>
      </c>
      <c r="G143" s="27" t="s">
        <v>546</v>
      </c>
      <c r="H143" s="59" t="s">
        <v>545</v>
      </c>
      <c r="I143" s="27" t="s">
        <v>546</v>
      </c>
      <c r="J143" s="52">
        <v>7379.74</v>
      </c>
      <c r="K143" s="68">
        <v>44613</v>
      </c>
      <c r="L143" s="65">
        <v>45342</v>
      </c>
      <c r="M143" s="66">
        <v>172</v>
      </c>
      <c r="N143" s="67">
        <v>44616</v>
      </c>
      <c r="O143" s="52">
        <v>13064.5</v>
      </c>
    </row>
    <row r="144" spans="1:15" ht="140.25" x14ac:dyDescent="0.25">
      <c r="A144" s="53" t="s">
        <v>547</v>
      </c>
      <c r="B144" s="7" t="s">
        <v>12</v>
      </c>
      <c r="C144" s="27" t="s">
        <v>138</v>
      </c>
      <c r="D144" s="10" t="s">
        <v>548</v>
      </c>
      <c r="E144" s="10" t="s">
        <v>210</v>
      </c>
      <c r="F144" s="69" t="s">
        <v>549</v>
      </c>
      <c r="G144" s="10" t="s">
        <v>550</v>
      </c>
      <c r="H144" s="69" t="s">
        <v>549</v>
      </c>
      <c r="I144" s="10" t="s">
        <v>550</v>
      </c>
      <c r="J144" s="70">
        <v>6408</v>
      </c>
      <c r="K144" s="68">
        <v>44616</v>
      </c>
      <c r="L144" s="65">
        <v>45345</v>
      </c>
      <c r="M144" s="66">
        <v>172</v>
      </c>
      <c r="N144" s="67">
        <v>44616</v>
      </c>
      <c r="O144" s="52">
        <v>1424</v>
      </c>
    </row>
    <row r="145" spans="1:15" ht="89.25" x14ac:dyDescent="0.25">
      <c r="A145" s="53" t="s">
        <v>551</v>
      </c>
      <c r="B145" s="7" t="s">
        <v>12</v>
      </c>
      <c r="C145" s="27" t="s">
        <v>138</v>
      </c>
      <c r="D145" s="27" t="s">
        <v>552</v>
      </c>
      <c r="E145" s="10" t="s">
        <v>210</v>
      </c>
      <c r="F145" s="59" t="s">
        <v>553</v>
      </c>
      <c r="G145" s="27" t="s">
        <v>554</v>
      </c>
      <c r="H145" s="59" t="s">
        <v>553</v>
      </c>
      <c r="I145" s="27" t="s">
        <v>554</v>
      </c>
      <c r="J145" s="70">
        <v>50305.07</v>
      </c>
      <c r="K145" s="68">
        <v>44616</v>
      </c>
      <c r="L145" s="65">
        <v>45345</v>
      </c>
      <c r="M145" s="66">
        <v>172</v>
      </c>
      <c r="N145" s="67">
        <v>44616</v>
      </c>
      <c r="O145" s="52">
        <v>43912.9</v>
      </c>
    </row>
    <row r="146" spans="1:15" ht="115.5" x14ac:dyDescent="0.25">
      <c r="A146" s="71" t="s">
        <v>555</v>
      </c>
      <c r="B146" s="7" t="s">
        <v>12</v>
      </c>
      <c r="C146" s="27" t="s">
        <v>138</v>
      </c>
      <c r="D146" s="72" t="s">
        <v>556</v>
      </c>
      <c r="E146" s="73" t="s">
        <v>284</v>
      </c>
      <c r="F146" s="72" t="s">
        <v>557</v>
      </c>
      <c r="G146" s="72" t="s">
        <v>558</v>
      </c>
      <c r="H146" s="74" t="s">
        <v>557</v>
      </c>
      <c r="I146" s="72" t="s">
        <v>558</v>
      </c>
      <c r="J146" s="75">
        <v>1140</v>
      </c>
      <c r="K146" s="76">
        <v>44616</v>
      </c>
      <c r="L146" s="76">
        <v>45345</v>
      </c>
      <c r="M146" s="77">
        <v>220</v>
      </c>
      <c r="N146" s="76">
        <v>44630</v>
      </c>
      <c r="O146" s="52">
        <v>920</v>
      </c>
    </row>
    <row r="147" spans="1:15" ht="114.75" x14ac:dyDescent="0.25">
      <c r="A147" s="59" t="s">
        <v>559</v>
      </c>
      <c r="B147" s="7" t="s">
        <v>12</v>
      </c>
      <c r="C147" s="27" t="s">
        <v>138</v>
      </c>
      <c r="D147" s="27" t="s">
        <v>560</v>
      </c>
      <c r="E147" s="27" t="s">
        <v>544</v>
      </c>
      <c r="F147" s="59" t="s">
        <v>561</v>
      </c>
      <c r="G147" s="27" t="s">
        <v>562</v>
      </c>
      <c r="H147" s="59" t="s">
        <v>561</v>
      </c>
      <c r="I147" s="27" t="s">
        <v>562</v>
      </c>
      <c r="J147" s="52">
        <v>4959.75</v>
      </c>
      <c r="K147" s="78">
        <v>44662</v>
      </c>
      <c r="L147" s="78">
        <v>45392</v>
      </c>
      <c r="M147" s="66">
        <v>309</v>
      </c>
      <c r="N147" s="67">
        <v>44651</v>
      </c>
      <c r="O147" s="52">
        <v>581.94000000000005</v>
      </c>
    </row>
    <row r="148" spans="1:15" ht="114.75" x14ac:dyDescent="0.25">
      <c r="A148" s="59" t="s">
        <v>563</v>
      </c>
      <c r="B148" s="7" t="s">
        <v>12</v>
      </c>
      <c r="C148" s="27" t="s">
        <v>138</v>
      </c>
      <c r="D148" s="27" t="s">
        <v>564</v>
      </c>
      <c r="E148" s="27" t="s">
        <v>544</v>
      </c>
      <c r="F148" s="57" t="s">
        <v>565</v>
      </c>
      <c r="G148" s="27" t="s">
        <v>566</v>
      </c>
      <c r="H148" s="57" t="s">
        <v>565</v>
      </c>
      <c r="I148" s="27" t="s">
        <v>566</v>
      </c>
      <c r="J148" s="52">
        <v>3897.47</v>
      </c>
      <c r="K148" s="78">
        <v>44665</v>
      </c>
      <c r="L148" s="78">
        <v>45395</v>
      </c>
      <c r="M148" s="79">
        <v>379</v>
      </c>
      <c r="N148" s="78">
        <v>44673</v>
      </c>
      <c r="O148" s="52">
        <v>3247.9000000000005</v>
      </c>
    </row>
    <row r="149" spans="1:15" ht="114.75" x14ac:dyDescent="0.25">
      <c r="A149" s="59" t="s">
        <v>567</v>
      </c>
      <c r="B149" s="7" t="s">
        <v>12</v>
      </c>
      <c r="C149" s="27" t="s">
        <v>138</v>
      </c>
      <c r="D149" s="27" t="s">
        <v>568</v>
      </c>
      <c r="E149" s="27" t="s">
        <v>544</v>
      </c>
      <c r="F149" s="44" t="s">
        <v>569</v>
      </c>
      <c r="G149" s="27" t="s">
        <v>570</v>
      </c>
      <c r="H149" s="59" t="s">
        <v>422</v>
      </c>
      <c r="I149" s="27" t="s">
        <v>571</v>
      </c>
      <c r="J149" s="52">
        <v>2880</v>
      </c>
      <c r="K149" s="68">
        <v>44684</v>
      </c>
      <c r="L149" s="65">
        <v>45414</v>
      </c>
      <c r="M149" s="79">
        <v>455</v>
      </c>
      <c r="N149" s="78">
        <v>44698</v>
      </c>
      <c r="O149" s="52">
        <v>1980</v>
      </c>
    </row>
    <row r="150" spans="1:15" ht="140.25" x14ac:dyDescent="0.25">
      <c r="A150" s="53" t="s">
        <v>572</v>
      </c>
      <c r="B150" s="7" t="s">
        <v>12</v>
      </c>
      <c r="C150" s="27" t="s">
        <v>138</v>
      </c>
      <c r="D150" s="10" t="s">
        <v>573</v>
      </c>
      <c r="E150" s="10" t="s">
        <v>284</v>
      </c>
      <c r="F150" s="69" t="s">
        <v>266</v>
      </c>
      <c r="G150" s="10" t="s">
        <v>267</v>
      </c>
      <c r="H150" s="69" t="s">
        <v>266</v>
      </c>
      <c r="I150" s="10" t="s">
        <v>267</v>
      </c>
      <c r="J150" s="70">
        <v>6000</v>
      </c>
      <c r="K150" s="9">
        <v>44718</v>
      </c>
      <c r="L150" s="9">
        <v>45448</v>
      </c>
      <c r="M150" s="51" t="s">
        <v>574</v>
      </c>
      <c r="N150" s="80">
        <v>44712</v>
      </c>
      <c r="O150" s="52">
        <v>7200</v>
      </c>
    </row>
    <row r="151" spans="1:15" ht="114.75" x14ac:dyDescent="0.25">
      <c r="A151" s="59" t="s">
        <v>575</v>
      </c>
      <c r="B151" s="7" t="s">
        <v>12</v>
      </c>
      <c r="C151" s="27" t="s">
        <v>138</v>
      </c>
      <c r="D151" s="27" t="s">
        <v>576</v>
      </c>
      <c r="E151" s="27" t="s">
        <v>284</v>
      </c>
      <c r="F151" s="44" t="s">
        <v>577</v>
      </c>
      <c r="G151" s="27" t="s">
        <v>578</v>
      </c>
      <c r="H151" s="59" t="s">
        <v>577</v>
      </c>
      <c r="I151" s="27" t="s">
        <v>578</v>
      </c>
      <c r="J151" s="52">
        <v>23100</v>
      </c>
      <c r="K151" s="68">
        <v>44713</v>
      </c>
      <c r="L151" s="68">
        <v>45443</v>
      </c>
      <c r="M151" s="66">
        <v>520</v>
      </c>
      <c r="N151" s="67">
        <v>44713</v>
      </c>
      <c r="O151" s="52">
        <v>2310</v>
      </c>
    </row>
    <row r="152" spans="1:15" ht="102" x14ac:dyDescent="0.25">
      <c r="A152" s="11" t="s">
        <v>579</v>
      </c>
      <c r="B152" s="7" t="s">
        <v>12</v>
      </c>
      <c r="C152" s="27" t="s">
        <v>138</v>
      </c>
      <c r="D152" s="10" t="s">
        <v>580</v>
      </c>
      <c r="E152" s="10" t="s">
        <v>581</v>
      </c>
      <c r="F152" s="11" t="s">
        <v>582</v>
      </c>
      <c r="G152" s="10" t="s">
        <v>583</v>
      </c>
      <c r="H152" s="11" t="s">
        <v>582</v>
      </c>
      <c r="I152" s="10" t="s">
        <v>583</v>
      </c>
      <c r="J152" s="25">
        <v>102000</v>
      </c>
      <c r="K152" s="20">
        <v>44627</v>
      </c>
      <c r="L152" s="20">
        <v>45357</v>
      </c>
      <c r="M152" s="51">
        <v>202</v>
      </c>
      <c r="N152" s="9">
        <v>44627</v>
      </c>
      <c r="O152" s="52">
        <v>163200</v>
      </c>
    </row>
    <row r="153" spans="1:15" ht="204" x14ac:dyDescent="0.25">
      <c r="A153" s="11" t="s">
        <v>584</v>
      </c>
      <c r="B153" s="7" t="s">
        <v>12</v>
      </c>
      <c r="C153" s="27" t="s">
        <v>138</v>
      </c>
      <c r="D153" s="10" t="s">
        <v>585</v>
      </c>
      <c r="E153" s="2" t="s">
        <v>586</v>
      </c>
      <c r="F153" s="11" t="s">
        <v>142</v>
      </c>
      <c r="G153" s="10" t="s">
        <v>143</v>
      </c>
      <c r="H153" s="11" t="s">
        <v>142</v>
      </c>
      <c r="I153" s="10" t="s">
        <v>143</v>
      </c>
      <c r="J153" s="25">
        <v>7516054</v>
      </c>
      <c r="K153" s="9">
        <v>44713</v>
      </c>
      <c r="L153" s="9">
        <v>45443</v>
      </c>
      <c r="M153" s="51" t="s">
        <v>587</v>
      </c>
      <c r="N153" s="9" t="s">
        <v>588</v>
      </c>
      <c r="O153" s="52">
        <v>5815144.660000002</v>
      </c>
    </row>
    <row r="154" spans="1:15" ht="140.25" x14ac:dyDescent="0.25">
      <c r="A154" s="11" t="s">
        <v>589</v>
      </c>
      <c r="B154" s="7" t="s">
        <v>12</v>
      </c>
      <c r="C154" s="27" t="s">
        <v>138</v>
      </c>
      <c r="D154" s="10" t="s">
        <v>590</v>
      </c>
      <c r="E154" s="10" t="s">
        <v>591</v>
      </c>
      <c r="F154" s="81" t="s">
        <v>592</v>
      </c>
      <c r="G154" s="10" t="s">
        <v>593</v>
      </c>
      <c r="H154" s="81" t="s">
        <v>592</v>
      </c>
      <c r="I154" s="10" t="s">
        <v>593</v>
      </c>
      <c r="J154" s="25">
        <v>823393.45</v>
      </c>
      <c r="K154" s="9">
        <v>44860</v>
      </c>
      <c r="L154" s="9">
        <v>45322</v>
      </c>
      <c r="M154" s="51" t="s">
        <v>594</v>
      </c>
      <c r="N154" s="9">
        <v>44859</v>
      </c>
      <c r="O154" s="52">
        <v>1285579.3499999999</v>
      </c>
    </row>
    <row r="155" spans="1:15" ht="153" x14ac:dyDescent="0.25">
      <c r="A155" s="11" t="s">
        <v>595</v>
      </c>
      <c r="B155" s="7" t="s">
        <v>12</v>
      </c>
      <c r="C155" s="27" t="s">
        <v>138</v>
      </c>
      <c r="D155" s="10" t="s">
        <v>596</v>
      </c>
      <c r="E155" s="10" t="s">
        <v>591</v>
      </c>
      <c r="F155" s="11" t="s">
        <v>227</v>
      </c>
      <c r="G155" s="50" t="s">
        <v>597</v>
      </c>
      <c r="H155" s="11" t="s">
        <v>227</v>
      </c>
      <c r="I155" s="50" t="s">
        <v>597</v>
      </c>
      <c r="J155" s="25">
        <v>86800</v>
      </c>
      <c r="K155" s="9">
        <v>44974</v>
      </c>
      <c r="L155" s="9">
        <v>45338</v>
      </c>
      <c r="M155" s="51">
        <v>194</v>
      </c>
      <c r="N155" s="9">
        <v>44974</v>
      </c>
      <c r="O155" s="52">
        <v>72699</v>
      </c>
    </row>
    <row r="156" spans="1:15" ht="140.25" x14ac:dyDescent="0.25">
      <c r="A156" s="11" t="s">
        <v>598</v>
      </c>
      <c r="B156" s="7" t="s">
        <v>12</v>
      </c>
      <c r="C156" s="27" t="s">
        <v>138</v>
      </c>
      <c r="D156" s="10" t="s">
        <v>599</v>
      </c>
      <c r="E156" s="10" t="s">
        <v>600</v>
      </c>
      <c r="F156" s="11" t="s">
        <v>386</v>
      </c>
      <c r="G156" s="50" t="s">
        <v>601</v>
      </c>
      <c r="H156" s="11" t="s">
        <v>386</v>
      </c>
      <c r="I156" s="50" t="s">
        <v>601</v>
      </c>
      <c r="J156" s="25">
        <v>190000</v>
      </c>
      <c r="K156" s="9">
        <v>44941</v>
      </c>
      <c r="L156" s="9">
        <v>45305</v>
      </c>
      <c r="M156" s="51">
        <v>31</v>
      </c>
      <c r="N156" s="9">
        <v>44939</v>
      </c>
      <c r="O156" s="52">
        <v>262795</v>
      </c>
    </row>
    <row r="157" spans="1:15" ht="114.75" x14ac:dyDescent="0.25">
      <c r="A157" s="11" t="s">
        <v>602</v>
      </c>
      <c r="B157" s="7" t="s">
        <v>12</v>
      </c>
      <c r="C157" s="27" t="s">
        <v>138</v>
      </c>
      <c r="D157" s="10" t="s">
        <v>603</v>
      </c>
      <c r="E157" s="10" t="s">
        <v>600</v>
      </c>
      <c r="F157" s="11" t="s">
        <v>604</v>
      </c>
      <c r="G157" s="50" t="s">
        <v>605</v>
      </c>
      <c r="H157" s="11" t="s">
        <v>604</v>
      </c>
      <c r="I157" s="50" t="s">
        <v>605</v>
      </c>
      <c r="J157" s="25">
        <v>300000</v>
      </c>
      <c r="K157" s="9">
        <v>44958</v>
      </c>
      <c r="L157" s="9">
        <v>45443</v>
      </c>
      <c r="M157" s="51">
        <v>113</v>
      </c>
      <c r="N157" s="9">
        <v>44957</v>
      </c>
      <c r="O157" s="52">
        <v>253507.56999999998</v>
      </c>
    </row>
    <row r="158" spans="1:15" ht="114.75" x14ac:dyDescent="0.25">
      <c r="A158" s="11" t="s">
        <v>606</v>
      </c>
      <c r="B158" s="7" t="s">
        <v>12</v>
      </c>
      <c r="C158" s="27" t="s">
        <v>138</v>
      </c>
      <c r="D158" s="10" t="s">
        <v>607</v>
      </c>
      <c r="E158" s="10" t="s">
        <v>600</v>
      </c>
      <c r="F158" s="11" t="s">
        <v>608</v>
      </c>
      <c r="G158" s="50" t="s">
        <v>609</v>
      </c>
      <c r="H158" s="11" t="s">
        <v>608</v>
      </c>
      <c r="I158" s="50" t="s">
        <v>609</v>
      </c>
      <c r="J158" s="25">
        <v>630000</v>
      </c>
      <c r="K158" s="9">
        <v>45017</v>
      </c>
      <c r="L158" s="9">
        <v>45443</v>
      </c>
      <c r="M158" s="51">
        <v>314</v>
      </c>
      <c r="N158" s="9">
        <v>45020</v>
      </c>
      <c r="O158" s="52">
        <v>703500</v>
      </c>
    </row>
    <row r="159" spans="1:15" ht="114.75" x14ac:dyDescent="0.25">
      <c r="A159" s="11" t="s">
        <v>610</v>
      </c>
      <c r="B159" s="7" t="s">
        <v>12</v>
      </c>
      <c r="C159" s="27" t="s">
        <v>138</v>
      </c>
      <c r="D159" s="10" t="s">
        <v>611</v>
      </c>
      <c r="E159" s="10" t="s">
        <v>612</v>
      </c>
      <c r="F159" s="11" t="s">
        <v>446</v>
      </c>
      <c r="G159" s="50" t="s">
        <v>447</v>
      </c>
      <c r="H159" s="11" t="s">
        <v>446</v>
      </c>
      <c r="I159" s="50" t="s">
        <v>447</v>
      </c>
      <c r="J159" s="25">
        <v>2600</v>
      </c>
      <c r="K159" s="9">
        <v>45061</v>
      </c>
      <c r="L159" s="9">
        <v>45426</v>
      </c>
      <c r="M159" s="51">
        <v>508</v>
      </c>
      <c r="N159" s="9">
        <v>45051</v>
      </c>
      <c r="O159" s="52">
        <v>0</v>
      </c>
    </row>
    <row r="160" spans="1:15" ht="114.75" x14ac:dyDescent="0.25">
      <c r="A160" s="11" t="s">
        <v>613</v>
      </c>
      <c r="B160" s="7" t="s">
        <v>12</v>
      </c>
      <c r="C160" s="27" t="s">
        <v>138</v>
      </c>
      <c r="D160" s="10" t="s">
        <v>614</v>
      </c>
      <c r="E160" s="10" t="s">
        <v>612</v>
      </c>
      <c r="F160" s="11" t="s">
        <v>615</v>
      </c>
      <c r="G160" s="50" t="s">
        <v>616</v>
      </c>
      <c r="H160" s="11" t="s">
        <v>617</v>
      </c>
      <c r="I160" s="50" t="s">
        <v>618</v>
      </c>
      <c r="J160" s="25">
        <v>580</v>
      </c>
      <c r="K160" s="9">
        <v>45061</v>
      </c>
      <c r="L160" s="9">
        <v>45426</v>
      </c>
      <c r="M160" s="51">
        <v>508</v>
      </c>
      <c r="N160" s="9">
        <v>45051</v>
      </c>
      <c r="O160" s="52">
        <v>580</v>
      </c>
    </row>
    <row r="161" spans="1:15" ht="114.75" x14ac:dyDescent="0.25">
      <c r="A161" s="11" t="s">
        <v>619</v>
      </c>
      <c r="B161" s="7" t="s">
        <v>12</v>
      </c>
      <c r="C161" s="27" t="s">
        <v>138</v>
      </c>
      <c r="D161" s="10" t="s">
        <v>620</v>
      </c>
      <c r="E161" s="10" t="s">
        <v>612</v>
      </c>
      <c r="F161" s="11" t="s">
        <v>621</v>
      </c>
      <c r="G161" s="50" t="s">
        <v>622</v>
      </c>
      <c r="H161" s="11" t="s">
        <v>617</v>
      </c>
      <c r="I161" s="50" t="s">
        <v>618</v>
      </c>
      <c r="J161" s="25">
        <v>580</v>
      </c>
      <c r="K161" s="9">
        <v>45061</v>
      </c>
      <c r="L161" s="9">
        <v>45426</v>
      </c>
      <c r="M161" s="51">
        <v>508</v>
      </c>
      <c r="N161" s="9">
        <v>45051</v>
      </c>
      <c r="O161" s="52">
        <v>580</v>
      </c>
    </row>
    <row r="162" spans="1:15" ht="140.25" x14ac:dyDescent="0.25">
      <c r="A162" s="11" t="s">
        <v>623</v>
      </c>
      <c r="B162" s="7" t="s">
        <v>12</v>
      </c>
      <c r="C162" s="27" t="s">
        <v>138</v>
      </c>
      <c r="D162" s="10" t="s">
        <v>624</v>
      </c>
      <c r="E162" s="10" t="s">
        <v>612</v>
      </c>
      <c r="F162" s="11" t="s">
        <v>625</v>
      </c>
      <c r="G162" s="50" t="s">
        <v>626</v>
      </c>
      <c r="H162" s="11" t="s">
        <v>627</v>
      </c>
      <c r="I162" s="50" t="s">
        <v>628</v>
      </c>
      <c r="J162" s="25">
        <v>957.75</v>
      </c>
      <c r="K162" s="9">
        <v>45061</v>
      </c>
      <c r="L162" s="9">
        <v>45426</v>
      </c>
      <c r="M162" s="51">
        <v>508</v>
      </c>
      <c r="N162" s="9">
        <v>45051</v>
      </c>
      <c r="O162" s="52">
        <v>957.76</v>
      </c>
    </row>
    <row r="163" spans="1:15" ht="140.25" x14ac:dyDescent="0.25">
      <c r="A163" s="11" t="s">
        <v>629</v>
      </c>
      <c r="B163" s="7" t="s">
        <v>12</v>
      </c>
      <c r="C163" s="27" t="s">
        <v>138</v>
      </c>
      <c r="D163" s="10" t="s">
        <v>630</v>
      </c>
      <c r="E163" s="10" t="s">
        <v>612</v>
      </c>
      <c r="F163" s="11" t="s">
        <v>625</v>
      </c>
      <c r="G163" s="50" t="s">
        <v>626</v>
      </c>
      <c r="H163" s="11" t="s">
        <v>631</v>
      </c>
      <c r="I163" s="50" t="s">
        <v>632</v>
      </c>
      <c r="J163" s="25">
        <v>900</v>
      </c>
      <c r="K163" s="9">
        <v>45061</v>
      </c>
      <c r="L163" s="9">
        <v>45426</v>
      </c>
      <c r="M163" s="51">
        <v>508</v>
      </c>
      <c r="N163" s="9">
        <v>45051</v>
      </c>
      <c r="O163" s="52">
        <v>900</v>
      </c>
    </row>
    <row r="164" spans="1:15" ht="114.75" x14ac:dyDescent="0.25">
      <c r="A164" s="11" t="s">
        <v>633</v>
      </c>
      <c r="B164" s="7" t="s">
        <v>12</v>
      </c>
      <c r="C164" s="27" t="s">
        <v>138</v>
      </c>
      <c r="D164" s="10" t="s">
        <v>634</v>
      </c>
      <c r="E164" s="10" t="s">
        <v>612</v>
      </c>
      <c r="F164" s="11" t="s">
        <v>635</v>
      </c>
      <c r="G164" s="50" t="s">
        <v>636</v>
      </c>
      <c r="H164" s="11" t="s">
        <v>446</v>
      </c>
      <c r="I164" s="50" t="s">
        <v>447</v>
      </c>
      <c r="J164" s="25">
        <v>470</v>
      </c>
      <c r="K164" s="9">
        <v>45061</v>
      </c>
      <c r="L164" s="9">
        <v>45426</v>
      </c>
      <c r="M164" s="51">
        <v>508</v>
      </c>
      <c r="N164" s="9">
        <v>45051</v>
      </c>
      <c r="O164" s="52">
        <v>470</v>
      </c>
    </row>
    <row r="165" spans="1:15" ht="114.75" x14ac:dyDescent="0.25">
      <c r="A165" s="11" t="s">
        <v>637</v>
      </c>
      <c r="B165" s="7" t="s">
        <v>12</v>
      </c>
      <c r="C165" s="27" t="s">
        <v>138</v>
      </c>
      <c r="D165" s="10" t="s">
        <v>638</v>
      </c>
      <c r="E165" s="10" t="s">
        <v>612</v>
      </c>
      <c r="F165" s="11" t="s">
        <v>615</v>
      </c>
      <c r="G165" s="50" t="s">
        <v>616</v>
      </c>
      <c r="H165" s="11" t="s">
        <v>446</v>
      </c>
      <c r="I165" s="50" t="s">
        <v>447</v>
      </c>
      <c r="J165" s="25">
        <v>1100</v>
      </c>
      <c r="K165" s="9">
        <v>45061</v>
      </c>
      <c r="L165" s="9">
        <v>45426</v>
      </c>
      <c r="M165" s="51">
        <v>508</v>
      </c>
      <c r="N165" s="9">
        <v>45051</v>
      </c>
      <c r="O165" s="52">
        <v>2200</v>
      </c>
    </row>
    <row r="166" spans="1:15" ht="114.75" x14ac:dyDescent="0.25">
      <c r="A166" s="11" t="s">
        <v>639</v>
      </c>
      <c r="B166" s="7" t="s">
        <v>12</v>
      </c>
      <c r="C166" s="27" t="s">
        <v>138</v>
      </c>
      <c r="D166" s="10" t="s">
        <v>640</v>
      </c>
      <c r="E166" s="10" t="s">
        <v>612</v>
      </c>
      <c r="F166" s="11" t="s">
        <v>635</v>
      </c>
      <c r="G166" s="50" t="s">
        <v>636</v>
      </c>
      <c r="H166" s="11" t="s">
        <v>617</v>
      </c>
      <c r="I166" s="50" t="s">
        <v>618</v>
      </c>
      <c r="J166" s="25">
        <v>580</v>
      </c>
      <c r="K166" s="9">
        <v>45061</v>
      </c>
      <c r="L166" s="9">
        <v>45426</v>
      </c>
      <c r="M166" s="51">
        <v>508</v>
      </c>
      <c r="N166" s="9">
        <v>45051</v>
      </c>
      <c r="O166" s="52">
        <v>580</v>
      </c>
    </row>
    <row r="167" spans="1:15" ht="114.75" x14ac:dyDescent="0.25">
      <c r="A167" s="11" t="s">
        <v>641</v>
      </c>
      <c r="B167" s="7" t="s">
        <v>12</v>
      </c>
      <c r="C167" s="27" t="s">
        <v>138</v>
      </c>
      <c r="D167" s="10" t="s">
        <v>642</v>
      </c>
      <c r="E167" s="10" t="s">
        <v>612</v>
      </c>
      <c r="F167" s="11" t="s">
        <v>635</v>
      </c>
      <c r="G167" s="50" t="s">
        <v>636</v>
      </c>
      <c r="H167" s="11" t="s">
        <v>617</v>
      </c>
      <c r="I167" s="50" t="s">
        <v>618</v>
      </c>
      <c r="J167" s="25">
        <v>620</v>
      </c>
      <c r="K167" s="9">
        <v>45061</v>
      </c>
      <c r="L167" s="9">
        <v>45426</v>
      </c>
      <c r="M167" s="51">
        <v>508</v>
      </c>
      <c r="N167" s="9">
        <v>45051</v>
      </c>
      <c r="O167" s="52">
        <v>620</v>
      </c>
    </row>
    <row r="168" spans="1:15" ht="127.5" x14ac:dyDescent="0.25">
      <c r="A168" s="11" t="s">
        <v>643</v>
      </c>
      <c r="B168" s="7" t="s">
        <v>12</v>
      </c>
      <c r="C168" s="27" t="s">
        <v>138</v>
      </c>
      <c r="D168" s="10" t="s">
        <v>644</v>
      </c>
      <c r="E168" s="10" t="s">
        <v>612</v>
      </c>
      <c r="F168" s="11" t="s">
        <v>635</v>
      </c>
      <c r="G168" s="50" t="s">
        <v>636</v>
      </c>
      <c r="H168" s="11" t="s">
        <v>617</v>
      </c>
      <c r="I168" s="50" t="s">
        <v>618</v>
      </c>
      <c r="J168" s="25">
        <v>580</v>
      </c>
      <c r="K168" s="9">
        <v>45061</v>
      </c>
      <c r="L168" s="9">
        <v>45426</v>
      </c>
      <c r="M168" s="51">
        <v>508</v>
      </c>
      <c r="N168" s="9">
        <v>45051</v>
      </c>
      <c r="O168" s="52">
        <v>580</v>
      </c>
    </row>
    <row r="169" spans="1:15" ht="127.5" x14ac:dyDescent="0.25">
      <c r="A169" s="11" t="s">
        <v>645</v>
      </c>
      <c r="B169" s="7" t="s">
        <v>12</v>
      </c>
      <c r="C169" s="27" t="s">
        <v>138</v>
      </c>
      <c r="D169" s="10" t="s">
        <v>646</v>
      </c>
      <c r="E169" s="10" t="s">
        <v>612</v>
      </c>
      <c r="F169" s="11" t="s">
        <v>647</v>
      </c>
      <c r="G169" s="50" t="s">
        <v>648</v>
      </c>
      <c r="H169" s="11" t="s">
        <v>631</v>
      </c>
      <c r="I169" s="50" t="s">
        <v>632</v>
      </c>
      <c r="J169" s="25">
        <v>675</v>
      </c>
      <c r="K169" s="9">
        <v>45061</v>
      </c>
      <c r="L169" s="9">
        <v>45426</v>
      </c>
      <c r="M169" s="51">
        <v>508</v>
      </c>
      <c r="N169" s="9">
        <v>45051</v>
      </c>
      <c r="O169" s="52">
        <v>675</v>
      </c>
    </row>
    <row r="170" spans="1:15" ht="127.5" x14ac:dyDescent="0.25">
      <c r="A170" s="11" t="s">
        <v>649</v>
      </c>
      <c r="B170" s="7" t="s">
        <v>12</v>
      </c>
      <c r="C170" s="27" t="s">
        <v>138</v>
      </c>
      <c r="D170" s="10" t="s">
        <v>650</v>
      </c>
      <c r="E170" s="10" t="s">
        <v>612</v>
      </c>
      <c r="F170" s="11" t="s">
        <v>651</v>
      </c>
      <c r="G170" s="50" t="s">
        <v>652</v>
      </c>
      <c r="H170" s="11" t="s">
        <v>627</v>
      </c>
      <c r="I170" s="50" t="s">
        <v>628</v>
      </c>
      <c r="J170" s="25">
        <v>6203.24</v>
      </c>
      <c r="K170" s="9">
        <v>45061</v>
      </c>
      <c r="L170" s="9">
        <v>45426</v>
      </c>
      <c r="M170" s="51">
        <v>508</v>
      </c>
      <c r="N170" s="9">
        <v>45051</v>
      </c>
      <c r="O170" s="52">
        <v>8900.43</v>
      </c>
    </row>
    <row r="171" spans="1:15" ht="127.5" x14ac:dyDescent="0.25">
      <c r="A171" s="11" t="s">
        <v>653</v>
      </c>
      <c r="B171" s="7" t="s">
        <v>12</v>
      </c>
      <c r="C171" s="27" t="s">
        <v>138</v>
      </c>
      <c r="D171" s="10" t="s">
        <v>654</v>
      </c>
      <c r="E171" s="10" t="s">
        <v>612</v>
      </c>
      <c r="F171" s="11" t="s">
        <v>655</v>
      </c>
      <c r="G171" s="50" t="s">
        <v>656</v>
      </c>
      <c r="H171" s="11" t="s">
        <v>627</v>
      </c>
      <c r="I171" s="50" t="s">
        <v>628</v>
      </c>
      <c r="J171" s="25">
        <v>1956</v>
      </c>
      <c r="K171" s="9">
        <v>45061</v>
      </c>
      <c r="L171" s="9">
        <v>45426</v>
      </c>
      <c r="M171" s="51">
        <v>508</v>
      </c>
      <c r="N171" s="9">
        <v>45051</v>
      </c>
      <c r="O171" s="52">
        <v>1956</v>
      </c>
    </row>
    <row r="172" spans="1:15" ht="127.5" x14ac:dyDescent="0.25">
      <c r="A172" s="11" t="s">
        <v>657</v>
      </c>
      <c r="B172" s="7" t="s">
        <v>12</v>
      </c>
      <c r="C172" s="27" t="s">
        <v>138</v>
      </c>
      <c r="D172" s="10" t="s">
        <v>658</v>
      </c>
      <c r="E172" s="10" t="s">
        <v>612</v>
      </c>
      <c r="F172" s="11" t="s">
        <v>659</v>
      </c>
      <c r="G172" s="50" t="s">
        <v>660</v>
      </c>
      <c r="H172" s="11" t="s">
        <v>661</v>
      </c>
      <c r="I172" s="50" t="s">
        <v>662</v>
      </c>
      <c r="J172" s="25">
        <v>522</v>
      </c>
      <c r="K172" s="9">
        <v>45061</v>
      </c>
      <c r="L172" s="9">
        <v>45426</v>
      </c>
      <c r="M172" s="51">
        <v>508</v>
      </c>
      <c r="N172" s="9">
        <v>45051</v>
      </c>
      <c r="O172" s="52">
        <v>1044</v>
      </c>
    </row>
    <row r="173" spans="1:15" ht="127.5" x14ac:dyDescent="0.25">
      <c r="A173" s="11" t="s">
        <v>663</v>
      </c>
      <c r="B173" s="7" t="s">
        <v>12</v>
      </c>
      <c r="C173" s="27" t="s">
        <v>138</v>
      </c>
      <c r="D173" s="10" t="s">
        <v>664</v>
      </c>
      <c r="E173" s="10" t="s">
        <v>612</v>
      </c>
      <c r="F173" s="11" t="s">
        <v>661</v>
      </c>
      <c r="G173" s="50" t="s">
        <v>662</v>
      </c>
      <c r="H173" s="11" t="s">
        <v>661</v>
      </c>
      <c r="I173" s="50" t="s">
        <v>662</v>
      </c>
      <c r="J173" s="25">
        <v>522</v>
      </c>
      <c r="K173" s="9">
        <v>45061</v>
      </c>
      <c r="L173" s="9">
        <v>45426</v>
      </c>
      <c r="M173" s="51">
        <v>508</v>
      </c>
      <c r="N173" s="9">
        <v>45051</v>
      </c>
      <c r="O173" s="52">
        <v>1044</v>
      </c>
    </row>
    <row r="174" spans="1:15" ht="127.5" x14ac:dyDescent="0.25">
      <c r="A174" s="11" t="s">
        <v>665</v>
      </c>
      <c r="B174" s="7" t="s">
        <v>12</v>
      </c>
      <c r="C174" s="27" t="s">
        <v>138</v>
      </c>
      <c r="D174" s="10" t="s">
        <v>666</v>
      </c>
      <c r="E174" s="10" t="s">
        <v>612</v>
      </c>
      <c r="F174" s="11" t="s">
        <v>667</v>
      </c>
      <c r="G174" s="50" t="s">
        <v>668</v>
      </c>
      <c r="H174" s="11" t="s">
        <v>627</v>
      </c>
      <c r="I174" s="50" t="s">
        <v>628</v>
      </c>
      <c r="J174" s="25">
        <v>5806.29</v>
      </c>
      <c r="K174" s="9">
        <v>45061</v>
      </c>
      <c r="L174" s="9">
        <v>45426</v>
      </c>
      <c r="M174" s="51">
        <v>508</v>
      </c>
      <c r="N174" s="9">
        <v>45051</v>
      </c>
      <c r="O174" s="52">
        <v>10463.65</v>
      </c>
    </row>
    <row r="175" spans="1:15" ht="127.5" x14ac:dyDescent="0.25">
      <c r="A175" s="11" t="s">
        <v>669</v>
      </c>
      <c r="B175" s="7" t="s">
        <v>12</v>
      </c>
      <c r="C175" s="27" t="s">
        <v>138</v>
      </c>
      <c r="D175" s="10" t="s">
        <v>670</v>
      </c>
      <c r="E175" s="10" t="s">
        <v>612</v>
      </c>
      <c r="F175" s="11" t="s">
        <v>667</v>
      </c>
      <c r="G175" s="50" t="s">
        <v>668</v>
      </c>
      <c r="H175" s="11" t="s">
        <v>631</v>
      </c>
      <c r="I175" s="50" t="s">
        <v>632</v>
      </c>
      <c r="J175" s="25">
        <v>1600</v>
      </c>
      <c r="K175" s="9">
        <v>45061</v>
      </c>
      <c r="L175" s="9">
        <v>45426</v>
      </c>
      <c r="M175" s="51">
        <v>508</v>
      </c>
      <c r="N175" s="9">
        <v>45051</v>
      </c>
      <c r="O175" s="52">
        <v>1600</v>
      </c>
    </row>
    <row r="176" spans="1:15" ht="127.5" x14ac:dyDescent="0.25">
      <c r="A176" s="11" t="s">
        <v>671</v>
      </c>
      <c r="B176" s="7" t="s">
        <v>12</v>
      </c>
      <c r="C176" s="27" t="s">
        <v>138</v>
      </c>
      <c r="D176" s="10" t="s">
        <v>672</v>
      </c>
      <c r="E176" s="10" t="s">
        <v>612</v>
      </c>
      <c r="F176" s="11" t="s">
        <v>627</v>
      </c>
      <c r="G176" s="50" t="s">
        <v>628</v>
      </c>
      <c r="H176" s="11" t="s">
        <v>627</v>
      </c>
      <c r="I176" s="50" t="s">
        <v>628</v>
      </c>
      <c r="J176" s="25">
        <v>252.48</v>
      </c>
      <c r="K176" s="9">
        <v>45061</v>
      </c>
      <c r="L176" s="9">
        <v>45426</v>
      </c>
      <c r="M176" s="51">
        <v>508</v>
      </c>
      <c r="N176" s="9">
        <v>45051</v>
      </c>
      <c r="O176" s="52">
        <v>126.24</v>
      </c>
    </row>
    <row r="177" spans="1:15" ht="127.5" x14ac:dyDescent="0.25">
      <c r="A177" s="11" t="s">
        <v>673</v>
      </c>
      <c r="B177" s="7" t="s">
        <v>12</v>
      </c>
      <c r="C177" s="27" t="s">
        <v>138</v>
      </c>
      <c r="D177" s="10" t="s">
        <v>674</v>
      </c>
      <c r="E177" s="10" t="s">
        <v>612</v>
      </c>
      <c r="F177" s="11" t="s">
        <v>675</v>
      </c>
      <c r="G177" s="50" t="s">
        <v>676</v>
      </c>
      <c r="H177" s="11" t="s">
        <v>675</v>
      </c>
      <c r="I177" s="50" t="s">
        <v>676</v>
      </c>
      <c r="J177" s="25">
        <v>12300</v>
      </c>
      <c r="K177" s="9">
        <v>45061</v>
      </c>
      <c r="L177" s="9">
        <v>45426</v>
      </c>
      <c r="M177" s="51">
        <v>508</v>
      </c>
      <c r="N177" s="9">
        <v>45051</v>
      </c>
      <c r="O177" s="52">
        <v>12300</v>
      </c>
    </row>
    <row r="178" spans="1:15" ht="127.5" x14ac:dyDescent="0.25">
      <c r="A178" s="11" t="s">
        <v>677</v>
      </c>
      <c r="B178" s="7" t="s">
        <v>12</v>
      </c>
      <c r="C178" s="27" t="s">
        <v>138</v>
      </c>
      <c r="D178" s="10" t="s">
        <v>678</v>
      </c>
      <c r="E178" s="10" t="s">
        <v>612</v>
      </c>
      <c r="F178" s="11" t="s">
        <v>675</v>
      </c>
      <c r="G178" s="50" t="s">
        <v>676</v>
      </c>
      <c r="H178" s="11" t="s">
        <v>675</v>
      </c>
      <c r="I178" s="50" t="s">
        <v>676</v>
      </c>
      <c r="J178" s="25">
        <v>5150</v>
      </c>
      <c r="K178" s="9">
        <v>45061</v>
      </c>
      <c r="L178" s="9">
        <v>45426</v>
      </c>
      <c r="M178" s="51">
        <v>508</v>
      </c>
      <c r="N178" s="9">
        <v>45051</v>
      </c>
      <c r="O178" s="52">
        <v>6650</v>
      </c>
    </row>
    <row r="179" spans="1:15" ht="127.5" x14ac:dyDescent="0.25">
      <c r="A179" s="11" t="s">
        <v>679</v>
      </c>
      <c r="B179" s="7" t="s">
        <v>12</v>
      </c>
      <c r="C179" s="27" t="s">
        <v>138</v>
      </c>
      <c r="D179" s="10" t="s">
        <v>680</v>
      </c>
      <c r="E179" s="10" t="s">
        <v>612</v>
      </c>
      <c r="F179" s="11" t="s">
        <v>681</v>
      </c>
      <c r="G179" s="50" t="s">
        <v>682</v>
      </c>
      <c r="H179" s="11" t="s">
        <v>675</v>
      </c>
      <c r="I179" s="50" t="s">
        <v>676</v>
      </c>
      <c r="J179" s="25">
        <v>1500</v>
      </c>
      <c r="K179" s="9">
        <v>45061</v>
      </c>
      <c r="L179" s="9">
        <v>45426</v>
      </c>
      <c r="M179" s="51">
        <v>508</v>
      </c>
      <c r="N179" s="9">
        <v>45051</v>
      </c>
      <c r="O179" s="52">
        <v>0</v>
      </c>
    </row>
    <row r="180" spans="1:15" ht="127.5" x14ac:dyDescent="0.25">
      <c r="A180" s="11" t="s">
        <v>683</v>
      </c>
      <c r="B180" s="7" t="s">
        <v>12</v>
      </c>
      <c r="C180" s="27" t="s">
        <v>138</v>
      </c>
      <c r="D180" s="10" t="s">
        <v>684</v>
      </c>
      <c r="E180" s="10" t="s">
        <v>612</v>
      </c>
      <c r="F180" s="11" t="s">
        <v>627</v>
      </c>
      <c r="G180" s="50" t="s">
        <v>628</v>
      </c>
      <c r="H180" s="11" t="s">
        <v>627</v>
      </c>
      <c r="I180" s="50" t="s">
        <v>628</v>
      </c>
      <c r="J180" s="25">
        <v>120.7</v>
      </c>
      <c r="K180" s="9">
        <v>45061</v>
      </c>
      <c r="L180" s="9">
        <v>45426</v>
      </c>
      <c r="M180" s="51">
        <v>508</v>
      </c>
      <c r="N180" s="9">
        <v>45051</v>
      </c>
      <c r="O180" s="52">
        <v>0</v>
      </c>
    </row>
    <row r="181" spans="1:15" ht="127.5" x14ac:dyDescent="0.25">
      <c r="A181" s="11" t="s">
        <v>685</v>
      </c>
      <c r="B181" s="7" t="s">
        <v>12</v>
      </c>
      <c r="C181" s="27" t="s">
        <v>138</v>
      </c>
      <c r="D181" s="10" t="s">
        <v>686</v>
      </c>
      <c r="E181" s="10" t="s">
        <v>612</v>
      </c>
      <c r="F181" s="11" t="s">
        <v>687</v>
      </c>
      <c r="G181" s="50" t="s">
        <v>688</v>
      </c>
      <c r="H181" s="11" t="s">
        <v>675</v>
      </c>
      <c r="I181" s="50" t="s">
        <v>676</v>
      </c>
      <c r="J181" s="25">
        <v>950</v>
      </c>
      <c r="K181" s="9">
        <v>45061</v>
      </c>
      <c r="L181" s="9">
        <v>45426</v>
      </c>
      <c r="M181" s="51">
        <v>508</v>
      </c>
      <c r="N181" s="9">
        <v>45051</v>
      </c>
      <c r="O181" s="52">
        <v>950</v>
      </c>
    </row>
    <row r="182" spans="1:15" ht="127.5" x14ac:dyDescent="0.25">
      <c r="A182" s="11" t="s">
        <v>689</v>
      </c>
      <c r="B182" s="7" t="s">
        <v>12</v>
      </c>
      <c r="C182" s="27" t="s">
        <v>138</v>
      </c>
      <c r="D182" s="10" t="s">
        <v>690</v>
      </c>
      <c r="E182" s="10" t="s">
        <v>140</v>
      </c>
      <c r="F182" s="11" t="s">
        <v>691</v>
      </c>
      <c r="G182" s="50" t="s">
        <v>692</v>
      </c>
      <c r="H182" s="11" t="s">
        <v>691</v>
      </c>
      <c r="I182" s="50" t="s">
        <v>692</v>
      </c>
      <c r="J182" s="25">
        <v>1962</v>
      </c>
      <c r="K182" s="9">
        <v>44980</v>
      </c>
      <c r="L182" s="9">
        <v>45344</v>
      </c>
      <c r="M182" s="51">
        <v>260</v>
      </c>
      <c r="N182" s="9">
        <v>44988</v>
      </c>
      <c r="O182" s="52">
        <v>1962</v>
      </c>
    </row>
    <row r="183" spans="1:15" ht="153" x14ac:dyDescent="0.25">
      <c r="A183" s="11" t="s">
        <v>693</v>
      </c>
      <c r="B183" s="7" t="s">
        <v>12</v>
      </c>
      <c r="C183" s="27" t="s">
        <v>138</v>
      </c>
      <c r="D183" s="10" t="s">
        <v>694</v>
      </c>
      <c r="E183" s="10" t="s">
        <v>140</v>
      </c>
      <c r="F183" s="11">
        <v>2368591208</v>
      </c>
      <c r="G183" s="50" t="s">
        <v>695</v>
      </c>
      <c r="H183" s="11" t="s">
        <v>696</v>
      </c>
      <c r="I183" s="50" t="s">
        <v>695</v>
      </c>
      <c r="J183" s="25">
        <v>324589.18</v>
      </c>
      <c r="K183" s="9">
        <v>44942</v>
      </c>
      <c r="L183" s="9">
        <v>45306</v>
      </c>
      <c r="M183" s="51">
        <v>549</v>
      </c>
      <c r="N183" s="9">
        <v>45061</v>
      </c>
      <c r="O183" s="52">
        <v>302951.90999999997</v>
      </c>
    </row>
    <row r="184" spans="1:15" ht="76.5" x14ac:dyDescent="0.25">
      <c r="A184" s="11" t="s">
        <v>697</v>
      </c>
      <c r="B184" s="7" t="s">
        <v>12</v>
      </c>
      <c r="C184" s="27" t="s">
        <v>138</v>
      </c>
      <c r="D184" s="10" t="s">
        <v>698</v>
      </c>
      <c r="E184" s="10" t="s">
        <v>494</v>
      </c>
      <c r="F184" s="11" t="s">
        <v>699</v>
      </c>
      <c r="G184" s="50" t="s">
        <v>700</v>
      </c>
      <c r="H184" s="11" t="s">
        <v>699</v>
      </c>
      <c r="I184" s="50" t="s">
        <v>700</v>
      </c>
      <c r="J184" s="25">
        <v>5601352.0999999996</v>
      </c>
      <c r="K184" s="9">
        <v>45047</v>
      </c>
      <c r="L184" s="9">
        <v>45412</v>
      </c>
      <c r="M184" s="51">
        <v>549</v>
      </c>
      <c r="N184" s="9">
        <v>45061</v>
      </c>
      <c r="O184" s="52">
        <v>5282115.57</v>
      </c>
    </row>
    <row r="185" spans="1:15" ht="140.25" x14ac:dyDescent="0.25">
      <c r="A185" s="11" t="s">
        <v>701</v>
      </c>
      <c r="B185" s="7" t="s">
        <v>12</v>
      </c>
      <c r="C185" s="27" t="s">
        <v>138</v>
      </c>
      <c r="D185" s="10" t="s">
        <v>702</v>
      </c>
      <c r="E185" s="10" t="s">
        <v>140</v>
      </c>
      <c r="F185" s="11" t="s">
        <v>703</v>
      </c>
      <c r="G185" s="50" t="s">
        <v>704</v>
      </c>
      <c r="H185" s="11" t="s">
        <v>703</v>
      </c>
      <c r="I185" s="50" t="s">
        <v>704</v>
      </c>
      <c r="J185" s="25">
        <v>774</v>
      </c>
      <c r="K185" s="9">
        <v>45047</v>
      </c>
      <c r="L185" s="9">
        <v>45322</v>
      </c>
      <c r="M185" s="51">
        <v>549</v>
      </c>
      <c r="N185" s="9">
        <v>45061</v>
      </c>
      <c r="O185" s="52">
        <v>257.99</v>
      </c>
    </row>
    <row r="186" spans="1:15" ht="140.25" x14ac:dyDescent="0.25">
      <c r="A186" s="11" t="s">
        <v>705</v>
      </c>
      <c r="B186" s="7" t="s">
        <v>12</v>
      </c>
      <c r="C186" s="27" t="s">
        <v>138</v>
      </c>
      <c r="D186" s="10" t="s">
        <v>706</v>
      </c>
      <c r="E186" s="10" t="s">
        <v>140</v>
      </c>
      <c r="F186" s="11" t="s">
        <v>707</v>
      </c>
      <c r="G186" s="50" t="s">
        <v>708</v>
      </c>
      <c r="H186" s="11" t="s">
        <v>707</v>
      </c>
      <c r="I186" s="50" t="s">
        <v>708</v>
      </c>
      <c r="J186" s="25">
        <v>49950</v>
      </c>
      <c r="K186" s="9">
        <v>45047</v>
      </c>
      <c r="L186" s="9">
        <v>45322</v>
      </c>
      <c r="M186" s="51">
        <v>549</v>
      </c>
      <c r="N186" s="9">
        <v>45061</v>
      </c>
      <c r="O186" s="52">
        <v>39950</v>
      </c>
    </row>
    <row r="187" spans="1:15" ht="140.25" x14ac:dyDescent="0.25">
      <c r="A187" s="11" t="s">
        <v>709</v>
      </c>
      <c r="B187" s="7" t="s">
        <v>12</v>
      </c>
      <c r="C187" s="27" t="s">
        <v>138</v>
      </c>
      <c r="D187" s="10" t="s">
        <v>710</v>
      </c>
      <c r="E187" s="10" t="s">
        <v>140</v>
      </c>
      <c r="F187" s="11" t="s">
        <v>617</v>
      </c>
      <c r="G187" s="50" t="s">
        <v>711</v>
      </c>
      <c r="H187" s="11" t="s">
        <v>617</v>
      </c>
      <c r="I187" s="50" t="s">
        <v>711</v>
      </c>
      <c r="J187" s="25">
        <v>18238.199999999997</v>
      </c>
      <c r="K187" s="9">
        <v>45047</v>
      </c>
      <c r="L187" s="9">
        <v>45322</v>
      </c>
      <c r="M187" s="51">
        <v>549</v>
      </c>
      <c r="N187" s="9">
        <v>45061</v>
      </c>
      <c r="O187" s="52">
        <v>12205.2</v>
      </c>
    </row>
    <row r="188" spans="1:15" ht="140.25" x14ac:dyDescent="0.25">
      <c r="A188" s="11" t="s">
        <v>712</v>
      </c>
      <c r="B188" s="7" t="s">
        <v>12</v>
      </c>
      <c r="C188" s="27" t="s">
        <v>138</v>
      </c>
      <c r="D188" s="10" t="s">
        <v>713</v>
      </c>
      <c r="E188" s="10" t="s">
        <v>140</v>
      </c>
      <c r="F188" s="11" t="s">
        <v>386</v>
      </c>
      <c r="G188" s="50" t="s">
        <v>387</v>
      </c>
      <c r="H188" s="11" t="s">
        <v>386</v>
      </c>
      <c r="I188" s="50" t="s">
        <v>387</v>
      </c>
      <c r="J188" s="25">
        <v>37125</v>
      </c>
      <c r="K188" s="9">
        <v>45047</v>
      </c>
      <c r="L188" s="9">
        <v>45322</v>
      </c>
      <c r="M188" s="51">
        <v>549</v>
      </c>
      <c r="N188" s="9">
        <v>45061</v>
      </c>
      <c r="O188" s="52">
        <v>65400</v>
      </c>
    </row>
    <row r="189" spans="1:15" ht="140.25" x14ac:dyDescent="0.25">
      <c r="A189" s="11" t="s">
        <v>714</v>
      </c>
      <c r="B189" s="7" t="s">
        <v>12</v>
      </c>
      <c r="C189" s="27" t="s">
        <v>138</v>
      </c>
      <c r="D189" s="10" t="s">
        <v>715</v>
      </c>
      <c r="E189" s="10" t="s">
        <v>140</v>
      </c>
      <c r="F189" s="11" t="s">
        <v>386</v>
      </c>
      <c r="G189" s="50" t="s">
        <v>387</v>
      </c>
      <c r="H189" s="11" t="s">
        <v>386</v>
      </c>
      <c r="I189" s="50" t="s">
        <v>387</v>
      </c>
      <c r="J189" s="25">
        <v>6000</v>
      </c>
      <c r="K189" s="9">
        <v>45047</v>
      </c>
      <c r="L189" s="9">
        <v>45322</v>
      </c>
      <c r="M189" s="51">
        <v>549</v>
      </c>
      <c r="N189" s="9">
        <v>45061</v>
      </c>
      <c r="O189" s="52">
        <v>0</v>
      </c>
    </row>
    <row r="190" spans="1:15" ht="140.25" x14ac:dyDescent="0.25">
      <c r="A190" s="11" t="s">
        <v>716</v>
      </c>
      <c r="B190" s="7" t="s">
        <v>12</v>
      </c>
      <c r="C190" s="27" t="s">
        <v>138</v>
      </c>
      <c r="D190" s="10" t="s">
        <v>717</v>
      </c>
      <c r="E190" s="10" t="s">
        <v>140</v>
      </c>
      <c r="F190" s="11" t="s">
        <v>617</v>
      </c>
      <c r="G190" s="50" t="s">
        <v>711</v>
      </c>
      <c r="H190" s="11" t="s">
        <v>617</v>
      </c>
      <c r="I190" s="50" t="s">
        <v>711</v>
      </c>
      <c r="J190" s="25">
        <v>222109.65000000002</v>
      </c>
      <c r="K190" s="9">
        <v>45047</v>
      </c>
      <c r="L190" s="9">
        <v>45322</v>
      </c>
      <c r="M190" s="51">
        <v>549</v>
      </c>
      <c r="N190" s="9">
        <v>45061</v>
      </c>
      <c r="O190" s="52">
        <v>260877.51</v>
      </c>
    </row>
    <row r="191" spans="1:15" ht="140.25" x14ac:dyDescent="0.25">
      <c r="A191" s="11" t="s">
        <v>718</v>
      </c>
      <c r="B191" s="7" t="s">
        <v>12</v>
      </c>
      <c r="C191" s="27" t="s">
        <v>138</v>
      </c>
      <c r="D191" s="10" t="s">
        <v>719</v>
      </c>
      <c r="E191" s="10" t="s">
        <v>140</v>
      </c>
      <c r="F191" s="11" t="s">
        <v>720</v>
      </c>
      <c r="G191" s="50" t="s">
        <v>721</v>
      </c>
      <c r="H191" s="11" t="s">
        <v>720</v>
      </c>
      <c r="I191" s="50" t="s">
        <v>721</v>
      </c>
      <c r="J191" s="25">
        <v>22504.26</v>
      </c>
      <c r="K191" s="9">
        <v>45047</v>
      </c>
      <c r="L191" s="9">
        <v>45322</v>
      </c>
      <c r="M191" s="51">
        <v>549</v>
      </c>
      <c r="N191" s="9">
        <v>45061</v>
      </c>
      <c r="O191" s="52">
        <v>23168.659999999996</v>
      </c>
    </row>
    <row r="192" spans="1:15" ht="140.25" x14ac:dyDescent="0.25">
      <c r="A192" s="11" t="s">
        <v>722</v>
      </c>
      <c r="B192" s="7" t="s">
        <v>12</v>
      </c>
      <c r="C192" s="27" t="s">
        <v>138</v>
      </c>
      <c r="D192" s="10" t="s">
        <v>723</v>
      </c>
      <c r="E192" s="10" t="s">
        <v>140</v>
      </c>
      <c r="F192" s="11" t="s">
        <v>724</v>
      </c>
      <c r="G192" s="50" t="s">
        <v>725</v>
      </c>
      <c r="H192" s="11" t="s">
        <v>724</v>
      </c>
      <c r="I192" s="50" t="s">
        <v>725</v>
      </c>
      <c r="J192" s="25">
        <v>19124.745000000003</v>
      </c>
      <c r="K192" s="9">
        <v>45047</v>
      </c>
      <c r="L192" s="9">
        <v>45322</v>
      </c>
      <c r="M192" s="51">
        <v>549</v>
      </c>
      <c r="N192" s="9">
        <v>45061</v>
      </c>
      <c r="O192" s="52">
        <v>23248.449999999997</v>
      </c>
    </row>
    <row r="193" spans="1:15" ht="140.25" x14ac:dyDescent="0.25">
      <c r="A193" s="11" t="s">
        <v>726</v>
      </c>
      <c r="B193" s="7" t="s">
        <v>12</v>
      </c>
      <c r="C193" s="27" t="s">
        <v>138</v>
      </c>
      <c r="D193" s="10" t="s">
        <v>727</v>
      </c>
      <c r="E193" s="10" t="s">
        <v>140</v>
      </c>
      <c r="F193" s="11" t="s">
        <v>728</v>
      </c>
      <c r="G193" s="50" t="s">
        <v>729</v>
      </c>
      <c r="H193" s="11" t="s">
        <v>728</v>
      </c>
      <c r="I193" s="50" t="s">
        <v>729</v>
      </c>
      <c r="J193" s="25">
        <v>7650</v>
      </c>
      <c r="K193" s="9">
        <v>45047</v>
      </c>
      <c r="L193" s="9">
        <v>45322</v>
      </c>
      <c r="M193" s="51">
        <v>549</v>
      </c>
      <c r="N193" s="9">
        <v>45061</v>
      </c>
      <c r="O193" s="52">
        <v>5647</v>
      </c>
    </row>
    <row r="194" spans="1:15" ht="89.25" x14ac:dyDescent="0.25">
      <c r="A194" s="11" t="s">
        <v>730</v>
      </c>
      <c r="B194" s="7" t="s">
        <v>12</v>
      </c>
      <c r="C194" s="27" t="s">
        <v>138</v>
      </c>
      <c r="D194" s="10" t="s">
        <v>731</v>
      </c>
      <c r="E194" s="10" t="s">
        <v>732</v>
      </c>
      <c r="F194" s="11" t="s">
        <v>733</v>
      </c>
      <c r="G194" s="50" t="s">
        <v>240</v>
      </c>
      <c r="H194" s="11" t="s">
        <v>733</v>
      </c>
      <c r="I194" s="50" t="s">
        <v>734</v>
      </c>
      <c r="J194" s="25">
        <v>1149.1199999999999</v>
      </c>
      <c r="K194" s="9">
        <v>45047</v>
      </c>
      <c r="L194" s="9">
        <v>45322</v>
      </c>
      <c r="M194" s="51">
        <v>549</v>
      </c>
      <c r="N194" s="9">
        <v>45061</v>
      </c>
      <c r="O194" s="52">
        <v>0</v>
      </c>
    </row>
    <row r="195" spans="1:15" ht="89.25" x14ac:dyDescent="0.25">
      <c r="A195" s="11" t="s">
        <v>735</v>
      </c>
      <c r="B195" s="7" t="s">
        <v>12</v>
      </c>
      <c r="C195" s="27" t="s">
        <v>138</v>
      </c>
      <c r="D195" s="10" t="s">
        <v>736</v>
      </c>
      <c r="E195" s="10" t="s">
        <v>732</v>
      </c>
      <c r="F195" s="11" t="s">
        <v>737</v>
      </c>
      <c r="G195" s="50" t="s">
        <v>738</v>
      </c>
      <c r="H195" s="11" t="s">
        <v>737</v>
      </c>
      <c r="I195" s="50" t="s">
        <v>738</v>
      </c>
      <c r="J195" s="25">
        <v>2058.75</v>
      </c>
      <c r="K195" s="9">
        <v>45047</v>
      </c>
      <c r="L195" s="9">
        <v>45322</v>
      </c>
      <c r="M195" s="51">
        <v>549</v>
      </c>
      <c r="N195" s="9">
        <v>45061</v>
      </c>
      <c r="O195" s="52">
        <v>1350</v>
      </c>
    </row>
    <row r="196" spans="1:15" ht="89.25" x14ac:dyDescent="0.25">
      <c r="A196" s="11" t="s">
        <v>739</v>
      </c>
      <c r="B196" s="7" t="s">
        <v>12</v>
      </c>
      <c r="C196" s="27" t="s">
        <v>138</v>
      </c>
      <c r="D196" s="10" t="s">
        <v>740</v>
      </c>
      <c r="E196" s="10" t="s">
        <v>732</v>
      </c>
      <c r="F196" s="11" t="s">
        <v>741</v>
      </c>
      <c r="G196" s="50" t="s">
        <v>742</v>
      </c>
      <c r="H196" s="11" t="s">
        <v>741</v>
      </c>
      <c r="I196" s="50" t="s">
        <v>742</v>
      </c>
      <c r="J196" s="25">
        <v>4826.8</v>
      </c>
      <c r="K196" s="9">
        <v>45047</v>
      </c>
      <c r="L196" s="9">
        <v>45322</v>
      </c>
      <c r="M196" s="51">
        <v>549</v>
      </c>
      <c r="N196" s="9">
        <v>45061</v>
      </c>
      <c r="O196" s="52">
        <v>3064.6</v>
      </c>
    </row>
    <row r="197" spans="1:15" ht="89.25" x14ac:dyDescent="0.25">
      <c r="A197" s="11" t="s">
        <v>743</v>
      </c>
      <c r="B197" s="7" t="s">
        <v>12</v>
      </c>
      <c r="C197" s="27" t="s">
        <v>138</v>
      </c>
      <c r="D197" s="10" t="s">
        <v>744</v>
      </c>
      <c r="E197" s="10" t="s">
        <v>732</v>
      </c>
      <c r="F197" s="11" t="s">
        <v>741</v>
      </c>
      <c r="G197" s="50" t="s">
        <v>742</v>
      </c>
      <c r="H197" s="11" t="s">
        <v>741</v>
      </c>
      <c r="I197" s="50" t="s">
        <v>742</v>
      </c>
      <c r="J197" s="25">
        <v>2270.1</v>
      </c>
      <c r="K197" s="9">
        <v>45047</v>
      </c>
      <c r="L197" s="9">
        <v>45322</v>
      </c>
      <c r="M197" s="51">
        <v>549</v>
      </c>
      <c r="N197" s="9">
        <v>45061</v>
      </c>
      <c r="O197" s="52">
        <v>0</v>
      </c>
    </row>
    <row r="198" spans="1:15" ht="127.5" x14ac:dyDescent="0.25">
      <c r="A198" s="11" t="s">
        <v>745</v>
      </c>
      <c r="B198" s="7" t="s">
        <v>12</v>
      </c>
      <c r="C198" s="27" t="s">
        <v>138</v>
      </c>
      <c r="D198" s="10" t="s">
        <v>746</v>
      </c>
      <c r="E198" s="10" t="s">
        <v>732</v>
      </c>
      <c r="F198" s="11" t="s">
        <v>720</v>
      </c>
      <c r="G198" s="50" t="s">
        <v>721</v>
      </c>
      <c r="H198" s="11" t="s">
        <v>720</v>
      </c>
      <c r="I198" s="50" t="s">
        <v>721</v>
      </c>
      <c r="J198" s="25">
        <v>38161.050000000003</v>
      </c>
      <c r="K198" s="9">
        <v>45047</v>
      </c>
      <c r="L198" s="9">
        <v>45412</v>
      </c>
      <c r="M198" s="51">
        <v>549</v>
      </c>
      <c r="N198" s="9">
        <v>45061</v>
      </c>
      <c r="O198" s="52">
        <v>0</v>
      </c>
    </row>
    <row r="199" spans="1:15" ht="89.25" x14ac:dyDescent="0.25">
      <c r="A199" s="11" t="s">
        <v>747</v>
      </c>
      <c r="B199" s="7" t="s">
        <v>12</v>
      </c>
      <c r="C199" s="27" t="s">
        <v>138</v>
      </c>
      <c r="D199" s="10" t="s">
        <v>748</v>
      </c>
      <c r="E199" s="10" t="s">
        <v>140</v>
      </c>
      <c r="F199" s="11" t="s">
        <v>608</v>
      </c>
      <c r="G199" s="50" t="s">
        <v>749</v>
      </c>
      <c r="H199" s="11" t="s">
        <v>608</v>
      </c>
      <c r="I199" s="50" t="s">
        <v>749</v>
      </c>
      <c r="J199" s="25">
        <v>11678.66</v>
      </c>
      <c r="K199" s="9">
        <v>44972</v>
      </c>
      <c r="L199" s="9">
        <v>45322</v>
      </c>
      <c r="M199" s="51">
        <v>549</v>
      </c>
      <c r="N199" s="9">
        <v>45061</v>
      </c>
      <c r="O199" s="52">
        <v>8598.52</v>
      </c>
    </row>
    <row r="200" spans="1:15" ht="89.25" x14ac:dyDescent="0.25">
      <c r="A200" s="11" t="s">
        <v>750</v>
      </c>
      <c r="B200" s="7" t="s">
        <v>12</v>
      </c>
      <c r="C200" s="27" t="s">
        <v>138</v>
      </c>
      <c r="D200" s="10" t="s">
        <v>751</v>
      </c>
      <c r="E200" s="10" t="s">
        <v>140</v>
      </c>
      <c r="F200" s="11" t="s">
        <v>752</v>
      </c>
      <c r="G200" s="50" t="s">
        <v>753</v>
      </c>
      <c r="H200" s="11" t="s">
        <v>752</v>
      </c>
      <c r="I200" s="50" t="s">
        <v>753</v>
      </c>
      <c r="J200" s="25">
        <v>640</v>
      </c>
      <c r="K200" s="9">
        <v>44972</v>
      </c>
      <c r="L200" s="9">
        <v>45322</v>
      </c>
      <c r="M200" s="51">
        <v>549</v>
      </c>
      <c r="N200" s="9">
        <v>45061</v>
      </c>
      <c r="O200" s="52">
        <v>0</v>
      </c>
    </row>
    <row r="201" spans="1:15" ht="89.25" x14ac:dyDescent="0.25">
      <c r="A201" s="11" t="s">
        <v>754</v>
      </c>
      <c r="B201" s="7" t="s">
        <v>12</v>
      </c>
      <c r="C201" s="27" t="s">
        <v>138</v>
      </c>
      <c r="D201" s="10" t="s">
        <v>755</v>
      </c>
      <c r="E201" s="10" t="s">
        <v>140</v>
      </c>
      <c r="F201" s="11" t="s">
        <v>752</v>
      </c>
      <c r="G201" s="50" t="s">
        <v>753</v>
      </c>
      <c r="H201" s="11" t="s">
        <v>752</v>
      </c>
      <c r="I201" s="50" t="s">
        <v>753</v>
      </c>
      <c r="J201" s="25">
        <v>380</v>
      </c>
      <c r="K201" s="9">
        <v>44972</v>
      </c>
      <c r="L201" s="9">
        <v>45322</v>
      </c>
      <c r="M201" s="51">
        <v>549</v>
      </c>
      <c r="N201" s="9">
        <v>45061</v>
      </c>
      <c r="O201" s="52">
        <v>380</v>
      </c>
    </row>
    <row r="202" spans="1:15" ht="89.25" x14ac:dyDescent="0.25">
      <c r="A202" s="11" t="s">
        <v>756</v>
      </c>
      <c r="B202" s="7" t="s">
        <v>12</v>
      </c>
      <c r="C202" s="27" t="s">
        <v>138</v>
      </c>
      <c r="D202" s="10" t="s">
        <v>757</v>
      </c>
      <c r="E202" s="10" t="s">
        <v>140</v>
      </c>
      <c r="F202" s="11" t="s">
        <v>752</v>
      </c>
      <c r="G202" s="50" t="s">
        <v>753</v>
      </c>
      <c r="H202" s="11" t="s">
        <v>752</v>
      </c>
      <c r="I202" s="50" t="s">
        <v>753</v>
      </c>
      <c r="J202" s="25">
        <v>850</v>
      </c>
      <c r="K202" s="9">
        <v>44972</v>
      </c>
      <c r="L202" s="9">
        <v>45322</v>
      </c>
      <c r="M202" s="51">
        <v>549</v>
      </c>
      <c r="N202" s="9">
        <v>45061</v>
      </c>
      <c r="O202" s="52">
        <v>850</v>
      </c>
    </row>
    <row r="203" spans="1:15" ht="89.25" x14ac:dyDescent="0.25">
      <c r="A203" s="11" t="s">
        <v>758</v>
      </c>
      <c r="B203" s="7" t="s">
        <v>12</v>
      </c>
      <c r="C203" s="27" t="s">
        <v>138</v>
      </c>
      <c r="D203" s="10" t="s">
        <v>759</v>
      </c>
      <c r="E203" s="10" t="s">
        <v>140</v>
      </c>
      <c r="F203" s="11" t="s">
        <v>752</v>
      </c>
      <c r="G203" s="50" t="s">
        <v>753</v>
      </c>
      <c r="H203" s="11" t="s">
        <v>752</v>
      </c>
      <c r="I203" s="50" t="s">
        <v>753</v>
      </c>
      <c r="J203" s="25">
        <v>683.03</v>
      </c>
      <c r="K203" s="9">
        <v>44972</v>
      </c>
      <c r="L203" s="9">
        <v>45322</v>
      </c>
      <c r="M203" s="51">
        <v>549</v>
      </c>
      <c r="N203" s="9">
        <v>45061</v>
      </c>
      <c r="O203" s="52">
        <v>0</v>
      </c>
    </row>
    <row r="204" spans="1:15" ht="89.25" x14ac:dyDescent="0.25">
      <c r="A204" s="11" t="s">
        <v>760</v>
      </c>
      <c r="B204" s="7" t="s">
        <v>12</v>
      </c>
      <c r="C204" s="27" t="s">
        <v>138</v>
      </c>
      <c r="D204" s="10" t="s">
        <v>761</v>
      </c>
      <c r="E204" s="10" t="s">
        <v>140</v>
      </c>
      <c r="F204" s="11" t="s">
        <v>446</v>
      </c>
      <c r="G204" s="50" t="s">
        <v>447</v>
      </c>
      <c r="H204" s="11" t="s">
        <v>446</v>
      </c>
      <c r="I204" s="50" t="s">
        <v>447</v>
      </c>
      <c r="J204" s="25">
        <v>835</v>
      </c>
      <c r="K204" s="9">
        <v>44972</v>
      </c>
      <c r="L204" s="9">
        <v>45322</v>
      </c>
      <c r="M204" s="51">
        <v>549</v>
      </c>
      <c r="N204" s="9">
        <v>45061</v>
      </c>
      <c r="O204" s="52">
        <v>1315</v>
      </c>
    </row>
    <row r="205" spans="1:15" ht="89.25" x14ac:dyDescent="0.25">
      <c r="A205" s="11" t="s">
        <v>762</v>
      </c>
      <c r="B205" s="7" t="s">
        <v>12</v>
      </c>
      <c r="C205" s="27" t="s">
        <v>138</v>
      </c>
      <c r="D205" s="10" t="s">
        <v>763</v>
      </c>
      <c r="E205" s="10" t="s">
        <v>140</v>
      </c>
      <c r="F205" s="11" t="s">
        <v>446</v>
      </c>
      <c r="G205" s="50" t="s">
        <v>447</v>
      </c>
      <c r="H205" s="11" t="s">
        <v>446</v>
      </c>
      <c r="I205" s="50" t="s">
        <v>447</v>
      </c>
      <c r="J205" s="25">
        <v>960</v>
      </c>
      <c r="K205" s="9">
        <v>44972</v>
      </c>
      <c r="L205" s="9">
        <v>45322</v>
      </c>
      <c r="M205" s="51">
        <v>549</v>
      </c>
      <c r="N205" s="9">
        <v>45061</v>
      </c>
      <c r="O205" s="52">
        <v>480</v>
      </c>
    </row>
    <row r="206" spans="1:15" ht="89.25" x14ac:dyDescent="0.25">
      <c r="A206" s="11" t="s">
        <v>764</v>
      </c>
      <c r="B206" s="7" t="s">
        <v>12</v>
      </c>
      <c r="C206" s="27" t="s">
        <v>138</v>
      </c>
      <c r="D206" s="10" t="s">
        <v>765</v>
      </c>
      <c r="E206" s="10" t="s">
        <v>140</v>
      </c>
      <c r="F206" s="11" t="s">
        <v>752</v>
      </c>
      <c r="G206" s="50" t="s">
        <v>753</v>
      </c>
      <c r="H206" s="11" t="s">
        <v>752</v>
      </c>
      <c r="I206" s="50" t="s">
        <v>753</v>
      </c>
      <c r="J206" s="25">
        <v>374.73</v>
      </c>
      <c r="K206" s="9">
        <v>44972</v>
      </c>
      <c r="L206" s="9">
        <v>45322</v>
      </c>
      <c r="M206" s="51">
        <v>549</v>
      </c>
      <c r="N206" s="9">
        <v>45061</v>
      </c>
      <c r="O206" s="52">
        <v>0</v>
      </c>
    </row>
    <row r="207" spans="1:15" ht="89.25" x14ac:dyDescent="0.25">
      <c r="A207" s="11" t="s">
        <v>766</v>
      </c>
      <c r="B207" s="7" t="s">
        <v>12</v>
      </c>
      <c r="C207" s="27" t="s">
        <v>138</v>
      </c>
      <c r="D207" s="10" t="s">
        <v>767</v>
      </c>
      <c r="E207" s="10" t="s">
        <v>140</v>
      </c>
      <c r="F207" s="11" t="s">
        <v>752</v>
      </c>
      <c r="G207" s="50" t="s">
        <v>753</v>
      </c>
      <c r="H207" s="11" t="s">
        <v>752</v>
      </c>
      <c r="I207" s="50" t="s">
        <v>753</v>
      </c>
      <c r="J207" s="25">
        <v>933</v>
      </c>
      <c r="K207" s="9">
        <v>44972</v>
      </c>
      <c r="L207" s="9">
        <v>45322</v>
      </c>
      <c r="M207" s="51">
        <v>549</v>
      </c>
      <c r="N207" s="9">
        <v>45061</v>
      </c>
      <c r="O207" s="52">
        <v>933</v>
      </c>
    </row>
    <row r="208" spans="1:15" ht="89.25" x14ac:dyDescent="0.25">
      <c r="A208" s="11" t="s">
        <v>768</v>
      </c>
      <c r="B208" s="7" t="s">
        <v>12</v>
      </c>
      <c r="C208" s="27" t="s">
        <v>138</v>
      </c>
      <c r="D208" s="10" t="s">
        <v>769</v>
      </c>
      <c r="E208" s="10" t="s">
        <v>140</v>
      </c>
      <c r="F208" s="11" t="s">
        <v>244</v>
      </c>
      <c r="G208" s="50" t="s">
        <v>245</v>
      </c>
      <c r="H208" s="11" t="s">
        <v>244</v>
      </c>
      <c r="I208" s="50" t="s">
        <v>245</v>
      </c>
      <c r="J208" s="25">
        <v>1060</v>
      </c>
      <c r="K208" s="9">
        <v>44972</v>
      </c>
      <c r="L208" s="9">
        <v>45322</v>
      </c>
      <c r="M208" s="51">
        <v>549</v>
      </c>
      <c r="N208" s="9">
        <v>45061</v>
      </c>
      <c r="O208" s="52">
        <v>848</v>
      </c>
    </row>
    <row r="209" spans="1:15" ht="89.25" x14ac:dyDescent="0.25">
      <c r="A209" s="11" t="s">
        <v>770</v>
      </c>
      <c r="B209" s="7" t="s">
        <v>12</v>
      </c>
      <c r="C209" s="27" t="s">
        <v>138</v>
      </c>
      <c r="D209" s="10" t="s">
        <v>771</v>
      </c>
      <c r="E209" s="10" t="s">
        <v>140</v>
      </c>
      <c r="F209" s="11" t="s">
        <v>244</v>
      </c>
      <c r="G209" s="50" t="s">
        <v>245</v>
      </c>
      <c r="H209" s="11" t="s">
        <v>244</v>
      </c>
      <c r="I209" s="50" t="s">
        <v>245</v>
      </c>
      <c r="J209" s="25">
        <v>1575</v>
      </c>
      <c r="K209" s="9">
        <v>44972</v>
      </c>
      <c r="L209" s="9">
        <v>45322</v>
      </c>
      <c r="M209" s="51">
        <v>549</v>
      </c>
      <c r="N209" s="9">
        <v>45061</v>
      </c>
      <c r="O209" s="52">
        <v>1260</v>
      </c>
    </row>
    <row r="210" spans="1:15" ht="89.25" x14ac:dyDescent="0.25">
      <c r="A210" s="11" t="s">
        <v>772</v>
      </c>
      <c r="B210" s="7" t="s">
        <v>12</v>
      </c>
      <c r="C210" s="27" t="s">
        <v>138</v>
      </c>
      <c r="D210" s="10" t="s">
        <v>773</v>
      </c>
      <c r="E210" s="10" t="s">
        <v>140</v>
      </c>
      <c r="F210" s="11" t="s">
        <v>752</v>
      </c>
      <c r="G210" s="50" t="s">
        <v>753</v>
      </c>
      <c r="H210" s="11" t="s">
        <v>752</v>
      </c>
      <c r="I210" s="50" t="s">
        <v>753</v>
      </c>
      <c r="J210" s="25">
        <v>2203.2000000000003</v>
      </c>
      <c r="K210" s="9">
        <v>44972</v>
      </c>
      <c r="L210" s="9">
        <v>45322</v>
      </c>
      <c r="M210" s="51">
        <v>549</v>
      </c>
      <c r="N210" s="9">
        <v>45061</v>
      </c>
      <c r="O210" s="52">
        <v>1101.6000000000001</v>
      </c>
    </row>
    <row r="211" spans="1:15" ht="89.25" x14ac:dyDescent="0.25">
      <c r="A211" s="11" t="s">
        <v>774</v>
      </c>
      <c r="B211" s="7" t="s">
        <v>12</v>
      </c>
      <c r="C211" s="27" t="s">
        <v>138</v>
      </c>
      <c r="D211" s="10" t="s">
        <v>775</v>
      </c>
      <c r="E211" s="10" t="s">
        <v>140</v>
      </c>
      <c r="F211" s="11" t="s">
        <v>752</v>
      </c>
      <c r="G211" s="50" t="s">
        <v>753</v>
      </c>
      <c r="H211" s="11" t="s">
        <v>752</v>
      </c>
      <c r="I211" s="50" t="s">
        <v>753</v>
      </c>
      <c r="J211" s="25">
        <v>410</v>
      </c>
      <c r="K211" s="9">
        <v>44972</v>
      </c>
      <c r="L211" s="9">
        <v>45322</v>
      </c>
      <c r="M211" s="51">
        <v>549</v>
      </c>
      <c r="N211" s="9">
        <v>45061</v>
      </c>
      <c r="O211" s="52">
        <v>0</v>
      </c>
    </row>
    <row r="212" spans="1:15" ht="89.25" x14ac:dyDescent="0.25">
      <c r="A212" s="11" t="s">
        <v>776</v>
      </c>
      <c r="B212" s="7" t="s">
        <v>12</v>
      </c>
      <c r="C212" s="27" t="s">
        <v>138</v>
      </c>
      <c r="D212" s="10" t="s">
        <v>777</v>
      </c>
      <c r="E212" s="10" t="s">
        <v>140</v>
      </c>
      <c r="F212" s="11" t="s">
        <v>244</v>
      </c>
      <c r="G212" s="50" t="s">
        <v>245</v>
      </c>
      <c r="H212" s="11" t="s">
        <v>244</v>
      </c>
      <c r="I212" s="50" t="s">
        <v>245</v>
      </c>
      <c r="J212" s="25">
        <v>1792</v>
      </c>
      <c r="K212" s="9">
        <v>44972</v>
      </c>
      <c r="L212" s="9">
        <v>45322</v>
      </c>
      <c r="M212" s="51">
        <v>549</v>
      </c>
      <c r="N212" s="9">
        <v>45061</v>
      </c>
      <c r="O212" s="52">
        <v>1463.6000000000001</v>
      </c>
    </row>
    <row r="213" spans="1:15" ht="89.25" x14ac:dyDescent="0.25">
      <c r="A213" s="11" t="s">
        <v>778</v>
      </c>
      <c r="B213" s="7" t="s">
        <v>12</v>
      </c>
      <c r="C213" s="27" t="s">
        <v>138</v>
      </c>
      <c r="D213" s="10" t="s">
        <v>779</v>
      </c>
      <c r="E213" s="10" t="s">
        <v>140</v>
      </c>
      <c r="F213" s="11" t="s">
        <v>752</v>
      </c>
      <c r="G213" s="50" t="s">
        <v>753</v>
      </c>
      <c r="H213" s="11" t="s">
        <v>752</v>
      </c>
      <c r="I213" s="50" t="s">
        <v>753</v>
      </c>
      <c r="J213" s="25">
        <v>1930</v>
      </c>
      <c r="K213" s="9">
        <v>44972</v>
      </c>
      <c r="L213" s="9">
        <v>45322</v>
      </c>
      <c r="M213" s="51">
        <v>549</v>
      </c>
      <c r="N213" s="9">
        <v>45061</v>
      </c>
      <c r="O213" s="52">
        <v>980</v>
      </c>
    </row>
    <row r="214" spans="1:15" ht="89.25" x14ac:dyDescent="0.25">
      <c r="A214" s="11" t="s">
        <v>780</v>
      </c>
      <c r="B214" s="7" t="s">
        <v>12</v>
      </c>
      <c r="C214" s="27" t="s">
        <v>138</v>
      </c>
      <c r="D214" s="10" t="s">
        <v>781</v>
      </c>
      <c r="E214" s="10" t="s">
        <v>140</v>
      </c>
      <c r="F214" s="11" t="s">
        <v>782</v>
      </c>
      <c r="G214" s="50" t="s">
        <v>783</v>
      </c>
      <c r="H214" s="11" t="s">
        <v>782</v>
      </c>
      <c r="I214" s="50" t="s">
        <v>783</v>
      </c>
      <c r="J214" s="25">
        <v>4480</v>
      </c>
      <c r="K214" s="9">
        <v>44972</v>
      </c>
      <c r="L214" s="9">
        <v>45322</v>
      </c>
      <c r="M214" s="51">
        <v>549</v>
      </c>
      <c r="N214" s="9">
        <v>45061</v>
      </c>
      <c r="O214" s="52">
        <v>3264</v>
      </c>
    </row>
    <row r="215" spans="1:15" ht="89.25" x14ac:dyDescent="0.25">
      <c r="A215" s="11" t="s">
        <v>784</v>
      </c>
      <c r="B215" s="7" t="s">
        <v>12</v>
      </c>
      <c r="C215" s="27" t="s">
        <v>138</v>
      </c>
      <c r="D215" s="10" t="s">
        <v>785</v>
      </c>
      <c r="E215" s="10" t="s">
        <v>140</v>
      </c>
      <c r="F215" s="11" t="s">
        <v>244</v>
      </c>
      <c r="G215" s="50" t="s">
        <v>245</v>
      </c>
      <c r="H215" s="11" t="s">
        <v>244</v>
      </c>
      <c r="I215" s="50" t="s">
        <v>245</v>
      </c>
      <c r="J215" s="25">
        <v>339.96</v>
      </c>
      <c r="K215" s="9">
        <v>44972</v>
      </c>
      <c r="L215" s="9">
        <v>45322</v>
      </c>
      <c r="M215" s="51">
        <v>549</v>
      </c>
      <c r="N215" s="9">
        <v>45061</v>
      </c>
      <c r="O215" s="52">
        <v>339.66</v>
      </c>
    </row>
    <row r="216" spans="1:15" ht="89.25" x14ac:dyDescent="0.25">
      <c r="A216" s="11" t="s">
        <v>786</v>
      </c>
      <c r="B216" s="7" t="s">
        <v>12</v>
      </c>
      <c r="C216" s="27" t="s">
        <v>138</v>
      </c>
      <c r="D216" s="10" t="s">
        <v>787</v>
      </c>
      <c r="E216" s="10" t="s">
        <v>140</v>
      </c>
      <c r="F216" s="11" t="s">
        <v>627</v>
      </c>
      <c r="G216" s="50" t="s">
        <v>628</v>
      </c>
      <c r="H216" s="11" t="s">
        <v>627</v>
      </c>
      <c r="I216" s="50" t="s">
        <v>628</v>
      </c>
      <c r="J216" s="25">
        <v>273.89999999999998</v>
      </c>
      <c r="K216" s="9">
        <v>44972</v>
      </c>
      <c r="L216" s="9">
        <v>45322</v>
      </c>
      <c r="M216" s="51">
        <v>549</v>
      </c>
      <c r="N216" s="9">
        <v>45061</v>
      </c>
      <c r="O216" s="52">
        <v>273.89999999999998</v>
      </c>
    </row>
    <row r="217" spans="1:15" ht="89.25" x14ac:dyDescent="0.25">
      <c r="A217" s="11" t="s">
        <v>788</v>
      </c>
      <c r="B217" s="7" t="s">
        <v>12</v>
      </c>
      <c r="C217" s="27" t="s">
        <v>138</v>
      </c>
      <c r="D217" s="10" t="s">
        <v>789</v>
      </c>
      <c r="E217" s="10" t="s">
        <v>140</v>
      </c>
      <c r="F217" s="11" t="s">
        <v>627</v>
      </c>
      <c r="G217" s="50" t="s">
        <v>628</v>
      </c>
      <c r="H217" s="11" t="s">
        <v>627</v>
      </c>
      <c r="I217" s="50" t="s">
        <v>628</v>
      </c>
      <c r="J217" s="25">
        <v>108.09</v>
      </c>
      <c r="K217" s="9">
        <v>44972</v>
      </c>
      <c r="L217" s="9">
        <v>45322</v>
      </c>
      <c r="M217" s="51">
        <v>549</v>
      </c>
      <c r="N217" s="9">
        <v>45061</v>
      </c>
      <c r="O217" s="52">
        <v>0</v>
      </c>
    </row>
    <row r="218" spans="1:15" ht="89.25" x14ac:dyDescent="0.25">
      <c r="A218" s="11" t="s">
        <v>790</v>
      </c>
      <c r="B218" s="7" t="s">
        <v>12</v>
      </c>
      <c r="C218" s="27" t="s">
        <v>138</v>
      </c>
      <c r="D218" s="10" t="s">
        <v>791</v>
      </c>
      <c r="E218" s="10" t="s">
        <v>140</v>
      </c>
      <c r="F218" s="11" t="s">
        <v>627</v>
      </c>
      <c r="G218" s="50" t="s">
        <v>628</v>
      </c>
      <c r="H218" s="11" t="s">
        <v>627</v>
      </c>
      <c r="I218" s="50" t="s">
        <v>628</v>
      </c>
      <c r="J218" s="25">
        <v>888.8</v>
      </c>
      <c r="K218" s="9">
        <v>44972</v>
      </c>
      <c r="L218" s="9">
        <v>45322</v>
      </c>
      <c r="M218" s="51">
        <v>549</v>
      </c>
      <c r="N218" s="9">
        <v>45061</v>
      </c>
      <c r="O218" s="52">
        <v>0</v>
      </c>
    </row>
    <row r="219" spans="1:15" ht="89.25" x14ac:dyDescent="0.25">
      <c r="A219" s="11" t="s">
        <v>792</v>
      </c>
      <c r="B219" s="7" t="s">
        <v>12</v>
      </c>
      <c r="C219" s="27" t="s">
        <v>138</v>
      </c>
      <c r="D219" s="10" t="s">
        <v>793</v>
      </c>
      <c r="E219" s="10" t="s">
        <v>140</v>
      </c>
      <c r="F219" s="11" t="s">
        <v>752</v>
      </c>
      <c r="G219" s="50" t="s">
        <v>753</v>
      </c>
      <c r="H219" s="11" t="s">
        <v>752</v>
      </c>
      <c r="I219" s="50" t="s">
        <v>753</v>
      </c>
      <c r="J219" s="25">
        <v>950</v>
      </c>
      <c r="K219" s="9">
        <v>44972</v>
      </c>
      <c r="L219" s="9">
        <v>45322</v>
      </c>
      <c r="M219" s="51">
        <v>549</v>
      </c>
      <c r="N219" s="9">
        <v>45061</v>
      </c>
      <c r="O219" s="52">
        <v>950</v>
      </c>
    </row>
    <row r="220" spans="1:15" ht="89.25" x14ac:dyDescent="0.25">
      <c r="A220" s="11" t="s">
        <v>794</v>
      </c>
      <c r="B220" s="7" t="s">
        <v>12</v>
      </c>
      <c r="C220" s="27" t="s">
        <v>138</v>
      </c>
      <c r="D220" s="10" t="s">
        <v>795</v>
      </c>
      <c r="E220" s="10" t="s">
        <v>140</v>
      </c>
      <c r="F220" s="11" t="s">
        <v>752</v>
      </c>
      <c r="G220" s="50" t="s">
        <v>753</v>
      </c>
      <c r="H220" s="11" t="s">
        <v>752</v>
      </c>
      <c r="I220" s="50" t="s">
        <v>753</v>
      </c>
      <c r="J220" s="25">
        <v>800</v>
      </c>
      <c r="K220" s="9">
        <v>44972</v>
      </c>
      <c r="L220" s="9">
        <v>45322</v>
      </c>
      <c r="M220" s="51">
        <v>549</v>
      </c>
      <c r="N220" s="9">
        <v>45061</v>
      </c>
      <c r="O220" s="52">
        <v>400</v>
      </c>
    </row>
    <row r="221" spans="1:15" ht="89.25" x14ac:dyDescent="0.25">
      <c r="A221" s="11" t="s">
        <v>796</v>
      </c>
      <c r="B221" s="7" t="s">
        <v>12</v>
      </c>
      <c r="C221" s="27" t="s">
        <v>138</v>
      </c>
      <c r="D221" s="10" t="s">
        <v>797</v>
      </c>
      <c r="E221" s="10" t="s">
        <v>140</v>
      </c>
      <c r="F221" s="11" t="s">
        <v>752</v>
      </c>
      <c r="G221" s="50" t="s">
        <v>753</v>
      </c>
      <c r="H221" s="11" t="s">
        <v>752</v>
      </c>
      <c r="I221" s="50" t="s">
        <v>753</v>
      </c>
      <c r="J221" s="25">
        <v>920</v>
      </c>
      <c r="K221" s="9">
        <v>44972</v>
      </c>
      <c r="L221" s="9">
        <v>45322</v>
      </c>
      <c r="M221" s="51">
        <v>549</v>
      </c>
      <c r="N221" s="9">
        <v>45061</v>
      </c>
      <c r="O221" s="52">
        <v>716</v>
      </c>
    </row>
    <row r="222" spans="1:15" ht="89.25" x14ac:dyDescent="0.25">
      <c r="A222" s="11" t="s">
        <v>798</v>
      </c>
      <c r="B222" s="7" t="s">
        <v>12</v>
      </c>
      <c r="C222" s="27" t="s">
        <v>138</v>
      </c>
      <c r="D222" s="10" t="s">
        <v>799</v>
      </c>
      <c r="E222" s="10" t="s">
        <v>140</v>
      </c>
      <c r="F222" s="11" t="s">
        <v>782</v>
      </c>
      <c r="G222" s="50" t="s">
        <v>783</v>
      </c>
      <c r="H222" s="11" t="s">
        <v>782</v>
      </c>
      <c r="I222" s="50" t="s">
        <v>783</v>
      </c>
      <c r="J222" s="25">
        <v>1104</v>
      </c>
      <c r="K222" s="9">
        <v>44972</v>
      </c>
      <c r="L222" s="9">
        <v>45322</v>
      </c>
      <c r="M222" s="51">
        <v>549</v>
      </c>
      <c r="N222" s="9">
        <v>45061</v>
      </c>
      <c r="O222" s="52">
        <v>1104</v>
      </c>
    </row>
    <row r="223" spans="1:15" ht="89.25" x14ac:dyDescent="0.25">
      <c r="A223" s="11" t="s">
        <v>800</v>
      </c>
      <c r="B223" s="7" t="s">
        <v>12</v>
      </c>
      <c r="C223" s="27" t="s">
        <v>138</v>
      </c>
      <c r="D223" s="10" t="s">
        <v>801</v>
      </c>
      <c r="E223" s="10" t="s">
        <v>140</v>
      </c>
      <c r="F223" s="11" t="s">
        <v>752</v>
      </c>
      <c r="G223" s="50" t="s">
        <v>753</v>
      </c>
      <c r="H223" s="11" t="s">
        <v>752</v>
      </c>
      <c r="I223" s="50" t="s">
        <v>753</v>
      </c>
      <c r="J223" s="25">
        <v>550</v>
      </c>
      <c r="K223" s="9">
        <v>44972</v>
      </c>
      <c r="L223" s="9">
        <v>45322</v>
      </c>
      <c r="M223" s="51">
        <v>549</v>
      </c>
      <c r="N223" s="9">
        <v>45061</v>
      </c>
      <c r="O223" s="52">
        <v>550</v>
      </c>
    </row>
    <row r="224" spans="1:15" ht="89.25" x14ac:dyDescent="0.25">
      <c r="A224" s="11" t="s">
        <v>802</v>
      </c>
      <c r="B224" s="7" t="s">
        <v>12</v>
      </c>
      <c r="C224" s="27" t="s">
        <v>138</v>
      </c>
      <c r="D224" s="10" t="s">
        <v>803</v>
      </c>
      <c r="E224" s="10" t="s">
        <v>140</v>
      </c>
      <c r="F224" s="11" t="s">
        <v>244</v>
      </c>
      <c r="G224" s="50" t="s">
        <v>245</v>
      </c>
      <c r="H224" s="11" t="s">
        <v>244</v>
      </c>
      <c r="I224" s="50" t="s">
        <v>245</v>
      </c>
      <c r="J224" s="25">
        <v>1425.6</v>
      </c>
      <c r="K224" s="9">
        <v>44972</v>
      </c>
      <c r="L224" s="9">
        <v>45322</v>
      </c>
      <c r="M224" s="51">
        <v>549</v>
      </c>
      <c r="N224" s="9">
        <v>45061</v>
      </c>
      <c r="O224" s="52">
        <v>1134</v>
      </c>
    </row>
    <row r="225" spans="1:15" ht="76.5" x14ac:dyDescent="0.25">
      <c r="A225" s="11" t="s">
        <v>804</v>
      </c>
      <c r="B225" s="7" t="s">
        <v>12</v>
      </c>
      <c r="C225" s="27" t="s">
        <v>138</v>
      </c>
      <c r="D225" s="10" t="s">
        <v>805</v>
      </c>
      <c r="E225" s="10" t="s">
        <v>140</v>
      </c>
      <c r="F225" s="11" t="s">
        <v>703</v>
      </c>
      <c r="G225" s="50" t="s">
        <v>704</v>
      </c>
      <c r="H225" s="11" t="s">
        <v>703</v>
      </c>
      <c r="I225" s="50" t="s">
        <v>704</v>
      </c>
      <c r="J225" s="25">
        <v>22100</v>
      </c>
      <c r="K225" s="9">
        <v>45048</v>
      </c>
      <c r="L225" s="9">
        <v>45413</v>
      </c>
      <c r="M225" s="51">
        <v>549</v>
      </c>
      <c r="N225" s="9">
        <v>45061</v>
      </c>
      <c r="O225" s="52">
        <v>12346.2</v>
      </c>
    </row>
    <row r="226" spans="1:15" ht="127.5" x14ac:dyDescent="0.25">
      <c r="A226" s="11" t="s">
        <v>806</v>
      </c>
      <c r="B226" s="7" t="s">
        <v>12</v>
      </c>
      <c r="C226" s="27" t="s">
        <v>138</v>
      </c>
      <c r="D226" s="10" t="s">
        <v>807</v>
      </c>
      <c r="E226" s="10" t="s">
        <v>808</v>
      </c>
      <c r="F226" s="11" t="s">
        <v>809</v>
      </c>
      <c r="G226" s="50" t="s">
        <v>810</v>
      </c>
      <c r="H226" s="11" t="s">
        <v>809</v>
      </c>
      <c r="I226" s="50" t="s">
        <v>810</v>
      </c>
      <c r="J226" s="25">
        <v>3806.88</v>
      </c>
      <c r="K226" s="9">
        <v>44952</v>
      </c>
      <c r="L226" s="9">
        <v>45316</v>
      </c>
      <c r="M226" s="51">
        <v>64</v>
      </c>
      <c r="N226" s="9">
        <v>44944</v>
      </c>
      <c r="O226" s="52">
        <v>3806.88</v>
      </c>
    </row>
    <row r="227" spans="1:15" ht="127.5" x14ac:dyDescent="0.25">
      <c r="A227" s="11" t="s">
        <v>811</v>
      </c>
      <c r="B227" s="7" t="s">
        <v>12</v>
      </c>
      <c r="C227" s="27" t="s">
        <v>138</v>
      </c>
      <c r="D227" s="10" t="s">
        <v>812</v>
      </c>
      <c r="E227" s="10" t="s">
        <v>808</v>
      </c>
      <c r="F227" s="11" t="s">
        <v>813</v>
      </c>
      <c r="G227" s="50" t="s">
        <v>814</v>
      </c>
      <c r="H227" s="11" t="s">
        <v>813</v>
      </c>
      <c r="I227" s="50" t="s">
        <v>814</v>
      </c>
      <c r="J227" s="25">
        <v>700</v>
      </c>
      <c r="K227" s="9">
        <v>44952</v>
      </c>
      <c r="L227" s="9">
        <v>45316</v>
      </c>
      <c r="M227" s="51">
        <v>100</v>
      </c>
      <c r="N227" s="9">
        <v>44952</v>
      </c>
      <c r="O227" s="52">
        <v>700</v>
      </c>
    </row>
    <row r="228" spans="1:15" ht="127.5" x14ac:dyDescent="0.25">
      <c r="A228" s="11" t="s">
        <v>815</v>
      </c>
      <c r="B228" s="7" t="s">
        <v>12</v>
      </c>
      <c r="C228" s="27" t="s">
        <v>138</v>
      </c>
      <c r="D228" s="10" t="s">
        <v>816</v>
      </c>
      <c r="E228" s="10" t="s">
        <v>808</v>
      </c>
      <c r="F228" s="11" t="s">
        <v>817</v>
      </c>
      <c r="G228" s="50" t="s">
        <v>818</v>
      </c>
      <c r="H228" s="11" t="s">
        <v>819</v>
      </c>
      <c r="I228" s="50" t="s">
        <v>820</v>
      </c>
      <c r="J228" s="25">
        <v>960</v>
      </c>
      <c r="K228" s="9">
        <v>44966</v>
      </c>
      <c r="L228" s="9">
        <v>45330</v>
      </c>
      <c r="M228" s="51">
        <v>160</v>
      </c>
      <c r="N228" s="9">
        <v>44966</v>
      </c>
      <c r="O228" s="52">
        <v>192</v>
      </c>
    </row>
    <row r="229" spans="1:15" ht="127.5" x14ac:dyDescent="0.25">
      <c r="A229" s="11" t="s">
        <v>821</v>
      </c>
      <c r="B229" s="7" t="s">
        <v>12</v>
      </c>
      <c r="C229" s="27" t="s">
        <v>138</v>
      </c>
      <c r="D229" s="10" t="s">
        <v>822</v>
      </c>
      <c r="E229" s="10" t="s">
        <v>808</v>
      </c>
      <c r="F229" s="11" t="s">
        <v>817</v>
      </c>
      <c r="G229" s="50" t="s">
        <v>818</v>
      </c>
      <c r="H229" s="11" t="s">
        <v>819</v>
      </c>
      <c r="I229" s="50" t="s">
        <v>820</v>
      </c>
      <c r="J229" s="25">
        <v>96</v>
      </c>
      <c r="K229" s="9">
        <v>44966</v>
      </c>
      <c r="L229" s="9">
        <v>45330</v>
      </c>
      <c r="M229" s="51">
        <v>160</v>
      </c>
      <c r="N229" s="9">
        <v>44966</v>
      </c>
      <c r="O229" s="52">
        <v>144</v>
      </c>
    </row>
    <row r="230" spans="1:15" ht="127.5" x14ac:dyDescent="0.25">
      <c r="A230" s="11" t="s">
        <v>823</v>
      </c>
      <c r="B230" s="7" t="s">
        <v>12</v>
      </c>
      <c r="C230" s="27" t="s">
        <v>138</v>
      </c>
      <c r="D230" s="10" t="s">
        <v>824</v>
      </c>
      <c r="E230" s="10" t="s">
        <v>808</v>
      </c>
      <c r="F230" s="11" t="s">
        <v>825</v>
      </c>
      <c r="G230" s="50" t="s">
        <v>826</v>
      </c>
      <c r="H230" s="11" t="s">
        <v>825</v>
      </c>
      <c r="I230" s="50" t="s">
        <v>826</v>
      </c>
      <c r="J230" s="25">
        <v>4000</v>
      </c>
      <c r="K230" s="9">
        <v>44967</v>
      </c>
      <c r="L230" s="9">
        <v>45331</v>
      </c>
      <c r="M230" s="51">
        <v>160</v>
      </c>
      <c r="N230" s="9">
        <v>44966</v>
      </c>
      <c r="O230" s="52">
        <v>6000</v>
      </c>
    </row>
    <row r="231" spans="1:15" ht="127.5" x14ac:dyDescent="0.25">
      <c r="A231" s="11" t="s">
        <v>827</v>
      </c>
      <c r="B231" s="7" t="s">
        <v>12</v>
      </c>
      <c r="C231" s="27" t="s">
        <v>138</v>
      </c>
      <c r="D231" s="10" t="s">
        <v>828</v>
      </c>
      <c r="E231" s="10" t="s">
        <v>808</v>
      </c>
      <c r="F231" s="11" t="s">
        <v>829</v>
      </c>
      <c r="G231" s="50" t="s">
        <v>830</v>
      </c>
      <c r="H231" s="11" t="s">
        <v>829</v>
      </c>
      <c r="I231" s="50" t="s">
        <v>830</v>
      </c>
      <c r="J231" s="25">
        <v>718.9</v>
      </c>
      <c r="K231" s="9">
        <v>44988</v>
      </c>
      <c r="L231" s="9">
        <v>45353</v>
      </c>
      <c r="M231" s="51">
        <v>261</v>
      </c>
      <c r="N231" s="9">
        <v>44988</v>
      </c>
      <c r="O231" s="52">
        <v>1437.8</v>
      </c>
    </row>
    <row r="232" spans="1:15" ht="127.5" x14ac:dyDescent="0.25">
      <c r="A232" s="11" t="s">
        <v>831</v>
      </c>
      <c r="B232" s="7" t="s">
        <v>12</v>
      </c>
      <c r="C232" s="27" t="s">
        <v>138</v>
      </c>
      <c r="D232" s="10" t="s">
        <v>832</v>
      </c>
      <c r="E232" s="10" t="s">
        <v>808</v>
      </c>
      <c r="F232" s="11" t="s">
        <v>833</v>
      </c>
      <c r="G232" s="50" t="s">
        <v>834</v>
      </c>
      <c r="H232" s="11" t="s">
        <v>833</v>
      </c>
      <c r="I232" s="50" t="s">
        <v>834</v>
      </c>
      <c r="J232" s="25">
        <v>7192</v>
      </c>
      <c r="K232" s="9">
        <v>44988</v>
      </c>
      <c r="L232" s="9">
        <v>45353</v>
      </c>
      <c r="M232" s="51">
        <v>261</v>
      </c>
      <c r="N232" s="9">
        <v>44988</v>
      </c>
      <c r="O232" s="52">
        <v>575.36</v>
      </c>
    </row>
    <row r="233" spans="1:15" ht="127.5" x14ac:dyDescent="0.25">
      <c r="A233" s="11" t="s">
        <v>835</v>
      </c>
      <c r="B233" s="7" t="s">
        <v>12</v>
      </c>
      <c r="C233" s="27" t="s">
        <v>138</v>
      </c>
      <c r="D233" s="10" t="s">
        <v>836</v>
      </c>
      <c r="E233" s="10" t="s">
        <v>808</v>
      </c>
      <c r="F233" s="11" t="s">
        <v>837</v>
      </c>
      <c r="G233" s="50" t="s">
        <v>838</v>
      </c>
      <c r="H233" s="11" t="s">
        <v>837</v>
      </c>
      <c r="I233" s="50" t="s">
        <v>838</v>
      </c>
      <c r="J233" s="25">
        <v>1200</v>
      </c>
      <c r="K233" s="9">
        <v>44988</v>
      </c>
      <c r="L233" s="9">
        <v>45353</v>
      </c>
      <c r="M233" s="51">
        <v>261</v>
      </c>
      <c r="N233" s="9">
        <v>44988</v>
      </c>
      <c r="O233" s="52">
        <v>300</v>
      </c>
    </row>
    <row r="234" spans="1:15" ht="127.5" x14ac:dyDescent="0.25">
      <c r="A234" s="11" t="s">
        <v>839</v>
      </c>
      <c r="B234" s="7" t="s">
        <v>12</v>
      </c>
      <c r="C234" s="27" t="s">
        <v>138</v>
      </c>
      <c r="D234" s="10" t="s">
        <v>840</v>
      </c>
      <c r="E234" s="10" t="s">
        <v>808</v>
      </c>
      <c r="F234" s="11" t="s">
        <v>841</v>
      </c>
      <c r="G234" s="50" t="s">
        <v>842</v>
      </c>
      <c r="H234" s="11" t="s">
        <v>841</v>
      </c>
      <c r="I234" s="50" t="s">
        <v>842</v>
      </c>
      <c r="J234" s="25">
        <v>10260</v>
      </c>
      <c r="K234" s="9">
        <v>44994</v>
      </c>
      <c r="L234" s="9">
        <v>45359</v>
      </c>
      <c r="M234" s="51">
        <v>295</v>
      </c>
      <c r="N234" s="9">
        <v>44995</v>
      </c>
      <c r="O234" s="52">
        <v>0</v>
      </c>
    </row>
    <row r="235" spans="1:15" ht="127.5" x14ac:dyDescent="0.25">
      <c r="A235" s="11" t="s">
        <v>843</v>
      </c>
      <c r="B235" s="7" t="s">
        <v>12</v>
      </c>
      <c r="C235" s="27" t="s">
        <v>138</v>
      </c>
      <c r="D235" s="10" t="s">
        <v>844</v>
      </c>
      <c r="E235" s="10" t="s">
        <v>808</v>
      </c>
      <c r="F235" s="11" t="s">
        <v>845</v>
      </c>
      <c r="G235" s="50" t="s">
        <v>846</v>
      </c>
      <c r="H235" s="11" t="s">
        <v>845</v>
      </c>
      <c r="I235" s="50" t="s">
        <v>846</v>
      </c>
      <c r="J235" s="25">
        <v>928.8</v>
      </c>
      <c r="K235" s="9">
        <v>45016</v>
      </c>
      <c r="L235" s="9">
        <v>45381</v>
      </c>
      <c r="M235" s="51">
        <v>380</v>
      </c>
      <c r="N235" s="9">
        <v>45016</v>
      </c>
      <c r="O235" s="52">
        <v>619.44000000000005</v>
      </c>
    </row>
    <row r="236" spans="1:15" ht="127.5" x14ac:dyDescent="0.25">
      <c r="A236" s="11" t="s">
        <v>847</v>
      </c>
      <c r="B236" s="7" t="s">
        <v>12</v>
      </c>
      <c r="C236" s="27" t="s">
        <v>138</v>
      </c>
      <c r="D236" s="10" t="s">
        <v>848</v>
      </c>
      <c r="E236" s="10" t="s">
        <v>808</v>
      </c>
      <c r="F236" s="11" t="s">
        <v>849</v>
      </c>
      <c r="G236" s="50" t="s">
        <v>850</v>
      </c>
      <c r="H236" s="11" t="s">
        <v>849</v>
      </c>
      <c r="I236" s="50" t="s">
        <v>850</v>
      </c>
      <c r="J236" s="25">
        <v>10260</v>
      </c>
      <c r="K236" s="9">
        <v>45016</v>
      </c>
      <c r="L236" s="9">
        <v>45381</v>
      </c>
      <c r="M236" s="51">
        <v>380</v>
      </c>
      <c r="N236" s="9">
        <v>45016</v>
      </c>
      <c r="O236" s="52">
        <v>6840</v>
      </c>
    </row>
    <row r="237" spans="1:15" ht="127.5" x14ac:dyDescent="0.25">
      <c r="A237" s="11" t="s">
        <v>851</v>
      </c>
      <c r="B237" s="7" t="s">
        <v>12</v>
      </c>
      <c r="C237" s="27" t="s">
        <v>138</v>
      </c>
      <c r="D237" s="10" t="s">
        <v>852</v>
      </c>
      <c r="E237" s="10" t="s">
        <v>808</v>
      </c>
      <c r="F237" s="11" t="s">
        <v>266</v>
      </c>
      <c r="G237" s="50" t="s">
        <v>267</v>
      </c>
      <c r="H237" s="11" t="s">
        <v>266</v>
      </c>
      <c r="I237" s="50" t="s">
        <v>267</v>
      </c>
      <c r="J237" s="25">
        <v>17043</v>
      </c>
      <c r="K237" s="9">
        <v>45050</v>
      </c>
      <c r="L237" s="9">
        <v>45415</v>
      </c>
      <c r="M237" s="51">
        <v>548</v>
      </c>
      <c r="N237" s="9">
        <v>45061</v>
      </c>
      <c r="O237" s="52">
        <v>13110</v>
      </c>
    </row>
    <row r="238" spans="1:15" ht="127.5" x14ac:dyDescent="0.25">
      <c r="A238" s="11" t="s">
        <v>853</v>
      </c>
      <c r="B238" s="7" t="s">
        <v>12</v>
      </c>
      <c r="C238" s="27" t="s">
        <v>138</v>
      </c>
      <c r="D238" s="10" t="s">
        <v>854</v>
      </c>
      <c r="E238" s="10" t="s">
        <v>808</v>
      </c>
      <c r="F238" s="11" t="s">
        <v>855</v>
      </c>
      <c r="G238" s="50" t="s">
        <v>856</v>
      </c>
      <c r="H238" s="11" t="s">
        <v>855</v>
      </c>
      <c r="I238" s="50" t="s">
        <v>856</v>
      </c>
      <c r="J238" s="25">
        <v>58000</v>
      </c>
      <c r="K238" s="9">
        <v>45062</v>
      </c>
      <c r="L238" s="9">
        <v>45427</v>
      </c>
      <c r="M238" s="51">
        <v>548</v>
      </c>
      <c r="N238" s="9">
        <v>45061</v>
      </c>
      <c r="O238" s="52">
        <v>70926.00999999998</v>
      </c>
    </row>
    <row r="239" spans="1:15" ht="127.5" x14ac:dyDescent="0.25">
      <c r="A239" s="11" t="s">
        <v>857</v>
      </c>
      <c r="B239" s="7" t="s">
        <v>12</v>
      </c>
      <c r="C239" s="27" t="s">
        <v>138</v>
      </c>
      <c r="D239" s="10" t="s">
        <v>858</v>
      </c>
      <c r="E239" s="10" t="s">
        <v>808</v>
      </c>
      <c r="F239" s="11" t="s">
        <v>859</v>
      </c>
      <c r="G239" s="50" t="s">
        <v>860</v>
      </c>
      <c r="H239" s="11" t="s">
        <v>859</v>
      </c>
      <c r="I239" s="50" t="s">
        <v>860</v>
      </c>
      <c r="J239" s="25">
        <v>68983</v>
      </c>
      <c r="K239" s="9">
        <v>45072</v>
      </c>
      <c r="L239" s="9">
        <v>45437</v>
      </c>
      <c r="M239" s="51">
        <v>597</v>
      </c>
      <c r="N239" s="9">
        <v>45072</v>
      </c>
      <c r="O239" s="52">
        <v>72446</v>
      </c>
    </row>
    <row r="240" spans="1:15" ht="178.5" x14ac:dyDescent="0.25">
      <c r="A240" s="11" t="s">
        <v>861</v>
      </c>
      <c r="B240" s="7" t="s">
        <v>12</v>
      </c>
      <c r="C240" s="27" t="s">
        <v>138</v>
      </c>
      <c r="D240" s="10" t="s">
        <v>862</v>
      </c>
      <c r="E240" s="10" t="s">
        <v>808</v>
      </c>
      <c r="F240" s="11" t="s">
        <v>504</v>
      </c>
      <c r="G240" s="50" t="s">
        <v>863</v>
      </c>
      <c r="H240" s="11" t="s">
        <v>504</v>
      </c>
      <c r="I240" s="50" t="s">
        <v>863</v>
      </c>
      <c r="J240" s="25">
        <v>15600</v>
      </c>
      <c r="K240" s="9">
        <v>45078</v>
      </c>
      <c r="L240" s="9">
        <v>45382</v>
      </c>
      <c r="M240" s="51">
        <v>651</v>
      </c>
      <c r="N240" s="9">
        <v>45093</v>
      </c>
      <c r="O240" s="52">
        <v>7800</v>
      </c>
    </row>
    <row r="241" spans="1:15" ht="178.5" x14ac:dyDescent="0.25">
      <c r="A241" s="11" t="s">
        <v>864</v>
      </c>
      <c r="B241" s="7" t="s">
        <v>12</v>
      </c>
      <c r="C241" s="27" t="s">
        <v>138</v>
      </c>
      <c r="D241" s="10" t="s">
        <v>865</v>
      </c>
      <c r="E241" s="10" t="s">
        <v>808</v>
      </c>
      <c r="F241" s="11" t="s">
        <v>524</v>
      </c>
      <c r="G241" s="50" t="s">
        <v>525</v>
      </c>
      <c r="H241" s="11" t="s">
        <v>524</v>
      </c>
      <c r="I241" s="50" t="s">
        <v>525</v>
      </c>
      <c r="J241" s="25">
        <v>14600</v>
      </c>
      <c r="K241" s="9">
        <v>45078</v>
      </c>
      <c r="L241" s="9">
        <v>45382</v>
      </c>
      <c r="M241" s="51">
        <v>651</v>
      </c>
      <c r="N241" s="9">
        <v>45093</v>
      </c>
      <c r="O241" s="52">
        <v>14600</v>
      </c>
    </row>
    <row r="242" spans="1:15" ht="178.5" x14ac:dyDescent="0.25">
      <c r="A242" s="11" t="s">
        <v>866</v>
      </c>
      <c r="B242" s="7" t="s">
        <v>12</v>
      </c>
      <c r="C242" s="27" t="s">
        <v>138</v>
      </c>
      <c r="D242" s="10" t="s">
        <v>867</v>
      </c>
      <c r="E242" s="10" t="s">
        <v>808</v>
      </c>
      <c r="F242" s="11" t="s">
        <v>508</v>
      </c>
      <c r="G242" s="50" t="s">
        <v>868</v>
      </c>
      <c r="H242" s="11" t="s">
        <v>508</v>
      </c>
      <c r="I242" s="50" t="s">
        <v>868</v>
      </c>
      <c r="J242" s="25">
        <v>20136</v>
      </c>
      <c r="K242" s="9">
        <v>45078</v>
      </c>
      <c r="L242" s="9">
        <v>45382</v>
      </c>
      <c r="M242" s="51">
        <v>651</v>
      </c>
      <c r="N242" s="9">
        <v>45093</v>
      </c>
      <c r="O242" s="52">
        <v>20178</v>
      </c>
    </row>
    <row r="243" spans="1:15" ht="178.5" x14ac:dyDescent="0.25">
      <c r="A243" s="11" t="s">
        <v>869</v>
      </c>
      <c r="B243" s="7" t="s">
        <v>12</v>
      </c>
      <c r="C243" s="27" t="s">
        <v>138</v>
      </c>
      <c r="D243" s="10" t="s">
        <v>870</v>
      </c>
      <c r="E243" s="10" t="s">
        <v>808</v>
      </c>
      <c r="F243" s="11" t="s">
        <v>497</v>
      </c>
      <c r="G243" s="50" t="s">
        <v>498</v>
      </c>
      <c r="H243" s="11" t="s">
        <v>497</v>
      </c>
      <c r="I243" s="50" t="s">
        <v>498</v>
      </c>
      <c r="J243" s="25">
        <v>18960</v>
      </c>
      <c r="K243" s="9">
        <v>45078</v>
      </c>
      <c r="L243" s="9">
        <v>45382</v>
      </c>
      <c r="M243" s="51">
        <v>651</v>
      </c>
      <c r="N243" s="9">
        <v>45093</v>
      </c>
      <c r="O243" s="52">
        <v>18960</v>
      </c>
    </row>
    <row r="244" spans="1:15" ht="178.5" x14ac:dyDescent="0.25">
      <c r="A244" s="11" t="s">
        <v>871</v>
      </c>
      <c r="B244" s="7" t="s">
        <v>12</v>
      </c>
      <c r="C244" s="27" t="s">
        <v>138</v>
      </c>
      <c r="D244" s="10" t="s">
        <v>872</v>
      </c>
      <c r="E244" s="10" t="s">
        <v>808</v>
      </c>
      <c r="F244" s="11" t="s">
        <v>524</v>
      </c>
      <c r="G244" s="50" t="s">
        <v>525</v>
      </c>
      <c r="H244" s="11" t="s">
        <v>524</v>
      </c>
      <c r="I244" s="50" t="s">
        <v>525</v>
      </c>
      <c r="J244" s="25">
        <v>22600</v>
      </c>
      <c r="K244" s="9">
        <v>45078</v>
      </c>
      <c r="L244" s="9">
        <v>45382</v>
      </c>
      <c r="M244" s="51">
        <v>651</v>
      </c>
      <c r="N244" s="9">
        <v>45093</v>
      </c>
      <c r="O244" s="52">
        <v>22600</v>
      </c>
    </row>
    <row r="245" spans="1:15" ht="178.5" x14ac:dyDescent="0.25">
      <c r="A245" s="11" t="s">
        <v>873</v>
      </c>
      <c r="B245" s="7" t="s">
        <v>12</v>
      </c>
      <c r="C245" s="27" t="s">
        <v>138</v>
      </c>
      <c r="D245" s="10" t="s">
        <v>874</v>
      </c>
      <c r="E245" s="10" t="s">
        <v>808</v>
      </c>
      <c r="F245" s="11" t="s">
        <v>504</v>
      </c>
      <c r="G245" s="50" t="s">
        <v>863</v>
      </c>
      <c r="H245" s="11" t="s">
        <v>504</v>
      </c>
      <c r="I245" s="50" t="s">
        <v>863</v>
      </c>
      <c r="J245" s="25">
        <v>16000</v>
      </c>
      <c r="K245" s="9">
        <v>45078</v>
      </c>
      <c r="L245" s="9">
        <v>45382</v>
      </c>
      <c r="M245" s="51">
        <v>651</v>
      </c>
      <c r="N245" s="9">
        <v>45093</v>
      </c>
      <c r="O245" s="52">
        <v>16000</v>
      </c>
    </row>
    <row r="246" spans="1:15" ht="178.5" x14ac:dyDescent="0.25">
      <c r="A246" s="11" t="s">
        <v>875</v>
      </c>
      <c r="B246" s="7" t="s">
        <v>12</v>
      </c>
      <c r="C246" s="27" t="s">
        <v>138</v>
      </c>
      <c r="D246" s="10" t="s">
        <v>870</v>
      </c>
      <c r="E246" s="10" t="s">
        <v>808</v>
      </c>
      <c r="F246" s="11" t="s">
        <v>497</v>
      </c>
      <c r="G246" s="50" t="s">
        <v>498</v>
      </c>
      <c r="H246" s="11" t="s">
        <v>497</v>
      </c>
      <c r="I246" s="50" t="s">
        <v>498</v>
      </c>
      <c r="J246" s="25">
        <v>14300</v>
      </c>
      <c r="K246" s="9">
        <v>45078</v>
      </c>
      <c r="L246" s="9">
        <v>45382</v>
      </c>
      <c r="M246" s="51">
        <v>651</v>
      </c>
      <c r="N246" s="9">
        <v>45093</v>
      </c>
      <c r="O246" s="52">
        <v>14300</v>
      </c>
    </row>
    <row r="247" spans="1:15" ht="165.75" x14ac:dyDescent="0.25">
      <c r="A247" s="11" t="s">
        <v>876</v>
      </c>
      <c r="B247" s="7" t="s">
        <v>12</v>
      </c>
      <c r="C247" s="27" t="s">
        <v>138</v>
      </c>
      <c r="D247" s="10" t="s">
        <v>877</v>
      </c>
      <c r="E247" s="10" t="s">
        <v>808</v>
      </c>
      <c r="F247" s="11" t="s">
        <v>266</v>
      </c>
      <c r="G247" s="50" t="s">
        <v>267</v>
      </c>
      <c r="H247" s="11" t="s">
        <v>266</v>
      </c>
      <c r="I247" s="50" t="s">
        <v>267</v>
      </c>
      <c r="J247" s="25">
        <v>16560</v>
      </c>
      <c r="K247" s="9">
        <v>45078</v>
      </c>
      <c r="L247" s="9">
        <v>45382</v>
      </c>
      <c r="M247" s="51">
        <v>651</v>
      </c>
      <c r="N247" s="9">
        <v>45093</v>
      </c>
      <c r="O247" s="52">
        <v>16560</v>
      </c>
    </row>
    <row r="248" spans="1:15" ht="127.5" x14ac:dyDescent="0.25">
      <c r="A248" s="11" t="s">
        <v>878</v>
      </c>
      <c r="B248" s="7" t="s">
        <v>12</v>
      </c>
      <c r="C248" s="27" t="s">
        <v>138</v>
      </c>
      <c r="D248" s="10" t="s">
        <v>879</v>
      </c>
      <c r="E248" s="10" t="s">
        <v>808</v>
      </c>
      <c r="F248" s="11">
        <v>150090546</v>
      </c>
      <c r="G248" s="50" t="s">
        <v>880</v>
      </c>
      <c r="H248" s="11">
        <v>150090546</v>
      </c>
      <c r="I248" s="50" t="s">
        <v>880</v>
      </c>
      <c r="J248" s="25">
        <v>354.82</v>
      </c>
      <c r="K248" s="9">
        <v>45099</v>
      </c>
      <c r="L248" s="9">
        <v>45464</v>
      </c>
      <c r="M248" s="51">
        <v>708</v>
      </c>
      <c r="N248" s="9">
        <v>45106</v>
      </c>
      <c r="O248" s="52">
        <v>392.77</v>
      </c>
    </row>
    <row r="249" spans="1:15" ht="127.5" x14ac:dyDescent="0.25">
      <c r="A249" s="11" t="s">
        <v>881</v>
      </c>
      <c r="B249" s="7" t="s">
        <v>12</v>
      </c>
      <c r="C249" s="27" t="s">
        <v>138</v>
      </c>
      <c r="D249" s="10" t="s">
        <v>882</v>
      </c>
      <c r="E249" s="10" t="s">
        <v>808</v>
      </c>
      <c r="F249" s="11" t="s">
        <v>883</v>
      </c>
      <c r="G249" s="50" t="s">
        <v>884</v>
      </c>
      <c r="H249" s="11" t="s">
        <v>883</v>
      </c>
      <c r="I249" s="50" t="s">
        <v>884</v>
      </c>
      <c r="J249" s="25">
        <v>5605</v>
      </c>
      <c r="K249" s="9">
        <v>45097</v>
      </c>
      <c r="L249" s="9">
        <v>45462</v>
      </c>
      <c r="M249" s="51">
        <v>708</v>
      </c>
      <c r="N249" s="9">
        <v>45106</v>
      </c>
      <c r="O249" s="52">
        <v>8434</v>
      </c>
    </row>
    <row r="250" spans="1:15" ht="127.5" x14ac:dyDescent="0.25">
      <c r="A250" s="11" t="s">
        <v>885</v>
      </c>
      <c r="B250" s="7" t="s">
        <v>12</v>
      </c>
      <c r="C250" s="27" t="s">
        <v>138</v>
      </c>
      <c r="D250" s="10" t="s">
        <v>886</v>
      </c>
      <c r="E250" s="10" t="s">
        <v>808</v>
      </c>
      <c r="F250" s="11" t="s">
        <v>887</v>
      </c>
      <c r="G250" s="50" t="s">
        <v>888</v>
      </c>
      <c r="H250" s="11" t="s">
        <v>887</v>
      </c>
      <c r="I250" s="50" t="s">
        <v>888</v>
      </c>
      <c r="J250" s="25">
        <v>1866</v>
      </c>
      <c r="K250" s="9">
        <v>45003</v>
      </c>
      <c r="L250" s="9">
        <v>45368</v>
      </c>
      <c r="M250" s="51">
        <v>708</v>
      </c>
      <c r="N250" s="9">
        <v>45106</v>
      </c>
      <c r="O250" s="52">
        <v>0</v>
      </c>
    </row>
    <row r="251" spans="1:15" ht="102" x14ac:dyDescent="0.25">
      <c r="A251" s="11" t="s">
        <v>889</v>
      </c>
      <c r="B251" s="7" t="s">
        <v>12</v>
      </c>
      <c r="C251" s="27" t="s">
        <v>138</v>
      </c>
      <c r="D251" s="10" t="s">
        <v>890</v>
      </c>
      <c r="E251" s="10" t="s">
        <v>140</v>
      </c>
      <c r="F251" s="11" t="s">
        <v>891</v>
      </c>
      <c r="G251" s="10" t="s">
        <v>892</v>
      </c>
      <c r="H251" s="11" t="s">
        <v>891</v>
      </c>
      <c r="I251" s="10" t="s">
        <v>892</v>
      </c>
      <c r="J251" s="63">
        <v>32396.67</v>
      </c>
      <c r="K251" s="9">
        <v>45078</v>
      </c>
      <c r="L251" s="9">
        <v>45351</v>
      </c>
      <c r="M251" s="51">
        <v>885</v>
      </c>
      <c r="N251" s="9">
        <v>45170</v>
      </c>
      <c r="O251" s="52">
        <v>33800.03</v>
      </c>
    </row>
    <row r="252" spans="1:15" ht="102" x14ac:dyDescent="0.25">
      <c r="A252" s="11" t="s">
        <v>893</v>
      </c>
      <c r="B252" s="7" t="s">
        <v>12</v>
      </c>
      <c r="C252" s="27" t="s">
        <v>138</v>
      </c>
      <c r="D252" s="10" t="s">
        <v>894</v>
      </c>
      <c r="E252" s="10" t="s">
        <v>140</v>
      </c>
      <c r="F252" s="11" t="s">
        <v>891</v>
      </c>
      <c r="G252" s="10" t="s">
        <v>892</v>
      </c>
      <c r="H252" s="11" t="s">
        <v>891</v>
      </c>
      <c r="I252" s="10" t="s">
        <v>892</v>
      </c>
      <c r="J252" s="63">
        <v>9377.5</v>
      </c>
      <c r="K252" s="9">
        <v>45078</v>
      </c>
      <c r="L252" s="9">
        <v>45351</v>
      </c>
      <c r="M252" s="51">
        <v>885</v>
      </c>
      <c r="N252" s="9">
        <v>45170</v>
      </c>
      <c r="O252" s="52">
        <v>4251.25</v>
      </c>
    </row>
    <row r="253" spans="1:15" ht="127.5" x14ac:dyDescent="0.25">
      <c r="A253" s="11" t="s">
        <v>895</v>
      </c>
      <c r="B253" s="7" t="s">
        <v>12</v>
      </c>
      <c r="C253" s="27" t="s">
        <v>138</v>
      </c>
      <c r="D253" s="10" t="s">
        <v>896</v>
      </c>
      <c r="E253" s="10" t="s">
        <v>140</v>
      </c>
      <c r="F253" s="10" t="s">
        <v>859</v>
      </c>
      <c r="G253" s="10" t="s">
        <v>897</v>
      </c>
      <c r="H253" s="11" t="s">
        <v>859</v>
      </c>
      <c r="I253" s="10" t="s">
        <v>897</v>
      </c>
      <c r="J253" s="63">
        <v>87187.5</v>
      </c>
      <c r="K253" s="9">
        <v>45078</v>
      </c>
      <c r="L253" s="9">
        <v>45351</v>
      </c>
      <c r="M253" s="51">
        <v>885</v>
      </c>
      <c r="N253" s="9">
        <v>45170</v>
      </c>
      <c r="O253" s="52">
        <v>47400</v>
      </c>
    </row>
    <row r="254" spans="1:15" ht="102" x14ac:dyDescent="0.25">
      <c r="A254" s="11" t="s">
        <v>898</v>
      </c>
      <c r="B254" s="7" t="s">
        <v>12</v>
      </c>
      <c r="C254" s="27" t="s">
        <v>138</v>
      </c>
      <c r="D254" s="10" t="s">
        <v>899</v>
      </c>
      <c r="E254" s="10" t="s">
        <v>140</v>
      </c>
      <c r="F254" s="11" t="s">
        <v>900</v>
      </c>
      <c r="G254" s="10" t="s">
        <v>901</v>
      </c>
      <c r="H254" s="11" t="s">
        <v>900</v>
      </c>
      <c r="I254" s="10" t="s">
        <v>902</v>
      </c>
      <c r="J254" s="63">
        <v>21500</v>
      </c>
      <c r="K254" s="9">
        <v>45000</v>
      </c>
      <c r="L254" s="9">
        <v>45365</v>
      </c>
      <c r="M254" s="51">
        <v>885</v>
      </c>
      <c r="N254" s="9">
        <v>45170</v>
      </c>
      <c r="O254" s="52">
        <v>7930</v>
      </c>
    </row>
    <row r="255" spans="1:15" ht="114.75" x14ac:dyDescent="0.25">
      <c r="A255" s="11" t="s">
        <v>903</v>
      </c>
      <c r="B255" s="7" t="s">
        <v>12</v>
      </c>
      <c r="C255" s="27" t="s">
        <v>138</v>
      </c>
      <c r="D255" s="10" t="s">
        <v>904</v>
      </c>
      <c r="E255" s="10" t="s">
        <v>140</v>
      </c>
      <c r="F255" s="11" t="s">
        <v>905</v>
      </c>
      <c r="G255" s="10" t="s">
        <v>906</v>
      </c>
      <c r="H255" s="11" t="s">
        <v>905</v>
      </c>
      <c r="I255" s="10" t="s">
        <v>906</v>
      </c>
      <c r="J255" s="63">
        <v>521109.84</v>
      </c>
      <c r="K255" s="9">
        <v>45108</v>
      </c>
      <c r="L255" s="9">
        <v>45350</v>
      </c>
      <c r="M255" s="51">
        <v>885</v>
      </c>
      <c r="N255" s="9">
        <v>45170</v>
      </c>
      <c r="O255" s="52">
        <v>488284.62</v>
      </c>
    </row>
    <row r="256" spans="1:15" ht="102" x14ac:dyDescent="0.25">
      <c r="A256" s="11" t="s">
        <v>907</v>
      </c>
      <c r="B256" s="7" t="s">
        <v>12</v>
      </c>
      <c r="C256" s="27" t="s">
        <v>138</v>
      </c>
      <c r="D256" s="10" t="s">
        <v>908</v>
      </c>
      <c r="E256" s="10" t="s">
        <v>140</v>
      </c>
      <c r="F256" s="11" t="s">
        <v>909</v>
      </c>
      <c r="G256" s="10" t="s">
        <v>910</v>
      </c>
      <c r="H256" s="11" t="s">
        <v>909</v>
      </c>
      <c r="I256" s="10" t="s">
        <v>910</v>
      </c>
      <c r="J256" s="63">
        <v>36000</v>
      </c>
      <c r="K256" s="9">
        <v>45108</v>
      </c>
      <c r="L256" s="9">
        <v>45473</v>
      </c>
      <c r="M256" s="51">
        <v>920</v>
      </c>
      <c r="N256" s="9">
        <v>45183</v>
      </c>
      <c r="O256" s="52">
        <v>15998.899999999998</v>
      </c>
    </row>
    <row r="257" spans="1:15" ht="140.25" x14ac:dyDescent="0.25">
      <c r="A257" s="11" t="s">
        <v>911</v>
      </c>
      <c r="B257" s="7" t="s">
        <v>12</v>
      </c>
      <c r="C257" s="27" t="s">
        <v>138</v>
      </c>
      <c r="D257" s="10" t="s">
        <v>912</v>
      </c>
      <c r="E257" s="82" t="s">
        <v>140</v>
      </c>
      <c r="F257" s="7" t="s">
        <v>318</v>
      </c>
      <c r="G257" s="10" t="s">
        <v>913</v>
      </c>
      <c r="H257" s="17" t="s">
        <v>318</v>
      </c>
      <c r="I257" s="10" t="s">
        <v>913</v>
      </c>
      <c r="J257" s="63">
        <v>35600</v>
      </c>
      <c r="K257" s="9">
        <v>45108</v>
      </c>
      <c r="L257" s="9">
        <v>45473</v>
      </c>
      <c r="M257" s="51">
        <v>920</v>
      </c>
      <c r="N257" s="9">
        <v>45183</v>
      </c>
      <c r="O257" s="52">
        <v>18690</v>
      </c>
    </row>
    <row r="258" spans="1:15" ht="89.25" x14ac:dyDescent="0.25">
      <c r="A258" s="11" t="s">
        <v>914</v>
      </c>
      <c r="B258" s="7" t="s">
        <v>12</v>
      </c>
      <c r="C258" s="27" t="s">
        <v>138</v>
      </c>
      <c r="D258" s="10" t="s">
        <v>915</v>
      </c>
      <c r="E258" s="82" t="s">
        <v>140</v>
      </c>
      <c r="F258" s="11" t="s">
        <v>916</v>
      </c>
      <c r="G258" s="10" t="s">
        <v>917</v>
      </c>
      <c r="H258" s="11" t="s">
        <v>916</v>
      </c>
      <c r="I258" s="10" t="s">
        <v>917</v>
      </c>
      <c r="J258" s="63">
        <v>56700</v>
      </c>
      <c r="K258" s="9">
        <v>45108</v>
      </c>
      <c r="L258" s="9">
        <v>45382</v>
      </c>
      <c r="M258" s="51">
        <v>920</v>
      </c>
      <c r="N258" s="9">
        <v>45183</v>
      </c>
      <c r="O258" s="52">
        <v>31536</v>
      </c>
    </row>
    <row r="259" spans="1:15" ht="89.25" x14ac:dyDescent="0.25">
      <c r="A259" s="11" t="s">
        <v>918</v>
      </c>
      <c r="B259" s="7" t="s">
        <v>12</v>
      </c>
      <c r="C259" s="27" t="s">
        <v>138</v>
      </c>
      <c r="D259" s="10" t="s">
        <v>919</v>
      </c>
      <c r="E259" s="82" t="s">
        <v>140</v>
      </c>
      <c r="F259" s="83" t="s">
        <v>920</v>
      </c>
      <c r="G259" s="10" t="s">
        <v>921</v>
      </c>
      <c r="H259" s="83" t="s">
        <v>920</v>
      </c>
      <c r="I259" s="10" t="s">
        <v>921</v>
      </c>
      <c r="J259" s="63">
        <v>2437.5</v>
      </c>
      <c r="K259" s="9">
        <v>45108</v>
      </c>
      <c r="L259" s="9">
        <v>45382</v>
      </c>
      <c r="M259" s="51">
        <v>920</v>
      </c>
      <c r="N259" s="9">
        <v>45183</v>
      </c>
      <c r="O259" s="52">
        <v>2460</v>
      </c>
    </row>
    <row r="260" spans="1:15" ht="89.25" x14ac:dyDescent="0.25">
      <c r="A260" s="11" t="s">
        <v>922</v>
      </c>
      <c r="B260" s="7" t="s">
        <v>12</v>
      </c>
      <c r="C260" s="27" t="s">
        <v>138</v>
      </c>
      <c r="D260" s="10" t="s">
        <v>923</v>
      </c>
      <c r="E260" s="82" t="s">
        <v>140</v>
      </c>
      <c r="F260" s="83" t="s">
        <v>920</v>
      </c>
      <c r="G260" s="10" t="s">
        <v>921</v>
      </c>
      <c r="H260" s="83" t="s">
        <v>920</v>
      </c>
      <c r="I260" s="10" t="s">
        <v>921</v>
      </c>
      <c r="J260" s="63">
        <v>60562.5</v>
      </c>
      <c r="K260" s="9">
        <v>45108</v>
      </c>
      <c r="L260" s="9">
        <v>45382</v>
      </c>
      <c r="M260" s="51">
        <v>920</v>
      </c>
      <c r="N260" s="9">
        <v>45183</v>
      </c>
      <c r="O260" s="52">
        <v>32775</v>
      </c>
    </row>
    <row r="261" spans="1:15" ht="89.25" x14ac:dyDescent="0.25">
      <c r="A261" s="11" t="s">
        <v>924</v>
      </c>
      <c r="B261" s="7" t="s">
        <v>12</v>
      </c>
      <c r="C261" s="27" t="s">
        <v>138</v>
      </c>
      <c r="D261" s="10" t="s">
        <v>925</v>
      </c>
      <c r="E261" s="82" t="s">
        <v>140</v>
      </c>
      <c r="F261" s="11" t="s">
        <v>916</v>
      </c>
      <c r="G261" s="10" t="s">
        <v>917</v>
      </c>
      <c r="H261" s="11" t="s">
        <v>916</v>
      </c>
      <c r="I261" s="10" t="s">
        <v>917</v>
      </c>
      <c r="J261" s="63">
        <v>10218.75</v>
      </c>
      <c r="K261" s="9">
        <v>45108</v>
      </c>
      <c r="L261" s="9">
        <v>45382</v>
      </c>
      <c r="M261" s="51">
        <v>920</v>
      </c>
      <c r="N261" s="9">
        <v>45183</v>
      </c>
      <c r="O261" s="52">
        <v>0</v>
      </c>
    </row>
    <row r="262" spans="1:15" ht="89.25" x14ac:dyDescent="0.25">
      <c r="A262" s="11" t="s">
        <v>926</v>
      </c>
      <c r="B262" s="7" t="s">
        <v>12</v>
      </c>
      <c r="C262" s="27" t="s">
        <v>138</v>
      </c>
      <c r="D262" s="10" t="s">
        <v>927</v>
      </c>
      <c r="E262" s="82" t="s">
        <v>140</v>
      </c>
      <c r="F262" s="83" t="s">
        <v>920</v>
      </c>
      <c r="G262" s="10" t="s">
        <v>921</v>
      </c>
      <c r="H262" s="83" t="s">
        <v>920</v>
      </c>
      <c r="I262" s="10" t="s">
        <v>921</v>
      </c>
      <c r="J262" s="63">
        <v>8437.5</v>
      </c>
      <c r="K262" s="9">
        <v>45108</v>
      </c>
      <c r="L262" s="9">
        <v>45382</v>
      </c>
      <c r="M262" s="51">
        <v>920</v>
      </c>
      <c r="N262" s="9">
        <v>45183</v>
      </c>
      <c r="O262" s="52">
        <v>0</v>
      </c>
    </row>
    <row r="263" spans="1:15" ht="89.25" x14ac:dyDescent="0.25">
      <c r="A263" s="11" t="s">
        <v>928</v>
      </c>
      <c r="B263" s="7" t="s">
        <v>12</v>
      </c>
      <c r="C263" s="27" t="s">
        <v>138</v>
      </c>
      <c r="D263" s="10" t="s">
        <v>929</v>
      </c>
      <c r="E263" s="82" t="s">
        <v>140</v>
      </c>
      <c r="F263" s="83" t="s">
        <v>920</v>
      </c>
      <c r="G263" s="10" t="s">
        <v>921</v>
      </c>
      <c r="H263" s="83" t="s">
        <v>920</v>
      </c>
      <c r="I263" s="10" t="s">
        <v>921</v>
      </c>
      <c r="J263" s="63">
        <v>5250</v>
      </c>
      <c r="K263" s="9">
        <v>45108</v>
      </c>
      <c r="L263" s="9">
        <v>45382</v>
      </c>
      <c r="M263" s="51">
        <v>920</v>
      </c>
      <c r="N263" s="9">
        <v>45183</v>
      </c>
      <c r="O263" s="52">
        <v>0</v>
      </c>
    </row>
    <row r="264" spans="1:15" ht="89.25" x14ac:dyDescent="0.25">
      <c r="A264" s="11" t="s">
        <v>930</v>
      </c>
      <c r="B264" s="7" t="s">
        <v>12</v>
      </c>
      <c r="C264" s="27" t="s">
        <v>138</v>
      </c>
      <c r="D264" s="10" t="s">
        <v>931</v>
      </c>
      <c r="E264" s="82" t="s">
        <v>140</v>
      </c>
      <c r="F264" s="11" t="s">
        <v>916</v>
      </c>
      <c r="G264" s="10" t="s">
        <v>917</v>
      </c>
      <c r="H264" s="11" t="s">
        <v>916</v>
      </c>
      <c r="I264" s="10" t="s">
        <v>917</v>
      </c>
      <c r="J264" s="63">
        <v>15750</v>
      </c>
      <c r="K264" s="9">
        <v>45108</v>
      </c>
      <c r="L264" s="9">
        <v>45382</v>
      </c>
      <c r="M264" s="51">
        <v>920</v>
      </c>
      <c r="N264" s="9">
        <v>45183</v>
      </c>
      <c r="O264" s="52">
        <v>14100</v>
      </c>
    </row>
    <row r="265" spans="1:15" ht="89.25" x14ac:dyDescent="0.25">
      <c r="A265" s="11" t="s">
        <v>932</v>
      </c>
      <c r="B265" s="7" t="s">
        <v>12</v>
      </c>
      <c r="C265" s="27" t="s">
        <v>138</v>
      </c>
      <c r="D265" s="10" t="s">
        <v>933</v>
      </c>
      <c r="E265" s="82" t="s">
        <v>140</v>
      </c>
      <c r="F265" s="83" t="s">
        <v>934</v>
      </c>
      <c r="G265" s="10" t="s">
        <v>935</v>
      </c>
      <c r="H265" s="83" t="s">
        <v>934</v>
      </c>
      <c r="I265" s="10" t="s">
        <v>935</v>
      </c>
      <c r="J265" s="63">
        <v>2962.5</v>
      </c>
      <c r="K265" s="9">
        <v>45108</v>
      </c>
      <c r="L265" s="9">
        <v>45382</v>
      </c>
      <c r="M265" s="51">
        <v>920</v>
      </c>
      <c r="N265" s="9">
        <v>45183</v>
      </c>
      <c r="O265" s="52">
        <v>0</v>
      </c>
    </row>
    <row r="266" spans="1:15" ht="89.25" x14ac:dyDescent="0.25">
      <c r="A266" s="11" t="s">
        <v>936</v>
      </c>
      <c r="B266" s="7" t="s">
        <v>12</v>
      </c>
      <c r="C266" s="27" t="s">
        <v>138</v>
      </c>
      <c r="D266" s="10" t="s">
        <v>937</v>
      </c>
      <c r="E266" s="82" t="s">
        <v>140</v>
      </c>
      <c r="F266" s="83" t="s">
        <v>938</v>
      </c>
      <c r="G266" s="10" t="s">
        <v>939</v>
      </c>
      <c r="H266" s="83" t="s">
        <v>938</v>
      </c>
      <c r="I266" s="10" t="s">
        <v>939</v>
      </c>
      <c r="J266" s="63">
        <v>41625</v>
      </c>
      <c r="K266" s="9">
        <v>45108</v>
      </c>
      <c r="L266" s="9">
        <v>45382</v>
      </c>
      <c r="M266" s="51">
        <v>920</v>
      </c>
      <c r="N266" s="9">
        <v>45183</v>
      </c>
      <c r="O266" s="52">
        <v>30303</v>
      </c>
    </row>
    <row r="267" spans="1:15" ht="89.25" x14ac:dyDescent="0.25">
      <c r="A267" s="11" t="s">
        <v>940</v>
      </c>
      <c r="B267" s="7" t="s">
        <v>12</v>
      </c>
      <c r="C267" s="27" t="s">
        <v>138</v>
      </c>
      <c r="D267" s="10" t="s">
        <v>941</v>
      </c>
      <c r="E267" s="82" t="s">
        <v>140</v>
      </c>
      <c r="F267" s="11" t="s">
        <v>916</v>
      </c>
      <c r="G267" s="10" t="s">
        <v>917</v>
      </c>
      <c r="H267" s="11" t="s">
        <v>916</v>
      </c>
      <c r="I267" s="10" t="s">
        <v>917</v>
      </c>
      <c r="J267" s="63">
        <v>5250</v>
      </c>
      <c r="K267" s="9">
        <v>45108</v>
      </c>
      <c r="L267" s="9">
        <v>45382</v>
      </c>
      <c r="M267" s="51">
        <v>920</v>
      </c>
      <c r="N267" s="9">
        <v>45183</v>
      </c>
      <c r="O267" s="52">
        <v>0</v>
      </c>
    </row>
    <row r="268" spans="1:15" ht="89.25" x14ac:dyDescent="0.25">
      <c r="A268" s="11" t="s">
        <v>942</v>
      </c>
      <c r="B268" s="7" t="s">
        <v>12</v>
      </c>
      <c r="C268" s="27" t="s">
        <v>138</v>
      </c>
      <c r="D268" s="10" t="s">
        <v>943</v>
      </c>
      <c r="E268" s="82" t="s">
        <v>140</v>
      </c>
      <c r="F268" s="83" t="s">
        <v>944</v>
      </c>
      <c r="G268" s="82" t="s">
        <v>945</v>
      </c>
      <c r="H268" s="83" t="s">
        <v>944</v>
      </c>
      <c r="I268" s="82" t="s">
        <v>945</v>
      </c>
      <c r="J268" s="63">
        <v>41250</v>
      </c>
      <c r="K268" s="9">
        <v>45108</v>
      </c>
      <c r="L268" s="9">
        <v>45382</v>
      </c>
      <c r="M268" s="51">
        <v>920</v>
      </c>
      <c r="N268" s="9">
        <v>45183</v>
      </c>
      <c r="O268" s="52">
        <v>72160</v>
      </c>
    </row>
    <row r="269" spans="1:15" ht="89.25" x14ac:dyDescent="0.25">
      <c r="A269" s="11" t="s">
        <v>946</v>
      </c>
      <c r="B269" s="7" t="s">
        <v>12</v>
      </c>
      <c r="C269" s="27" t="s">
        <v>138</v>
      </c>
      <c r="D269" s="10" t="s">
        <v>947</v>
      </c>
      <c r="E269" s="82" t="s">
        <v>140</v>
      </c>
      <c r="F269" s="83" t="s">
        <v>944</v>
      </c>
      <c r="G269" s="82" t="s">
        <v>945</v>
      </c>
      <c r="H269" s="83" t="s">
        <v>944</v>
      </c>
      <c r="I269" s="82" t="s">
        <v>945</v>
      </c>
      <c r="J269" s="63">
        <v>750</v>
      </c>
      <c r="K269" s="9">
        <v>45108</v>
      </c>
      <c r="L269" s="9">
        <v>45382</v>
      </c>
      <c r="M269" s="51">
        <v>920</v>
      </c>
      <c r="N269" s="9">
        <v>45183</v>
      </c>
      <c r="O269" s="52">
        <v>0</v>
      </c>
    </row>
    <row r="270" spans="1:15" ht="102" x14ac:dyDescent="0.25">
      <c r="A270" s="11" t="s">
        <v>948</v>
      </c>
      <c r="B270" s="7" t="s">
        <v>12</v>
      </c>
      <c r="C270" s="27" t="s">
        <v>138</v>
      </c>
      <c r="D270" s="10" t="s">
        <v>949</v>
      </c>
      <c r="E270" s="82" t="s">
        <v>140</v>
      </c>
      <c r="F270" s="83" t="s">
        <v>938</v>
      </c>
      <c r="G270" s="10" t="s">
        <v>939</v>
      </c>
      <c r="H270" s="11" t="s">
        <v>938</v>
      </c>
      <c r="I270" s="10" t="s">
        <v>939</v>
      </c>
      <c r="J270" s="63">
        <v>22425</v>
      </c>
      <c r="K270" s="9">
        <v>45108</v>
      </c>
      <c r="L270" s="9">
        <v>45382</v>
      </c>
      <c r="M270" s="51">
        <v>920</v>
      </c>
      <c r="N270" s="9">
        <v>45183</v>
      </c>
      <c r="O270" s="52">
        <v>0</v>
      </c>
    </row>
    <row r="271" spans="1:15" ht="102" x14ac:dyDescent="0.25">
      <c r="A271" s="11" t="s">
        <v>950</v>
      </c>
      <c r="B271" s="7" t="s">
        <v>12</v>
      </c>
      <c r="C271" s="27" t="s">
        <v>138</v>
      </c>
      <c r="D271" s="10" t="s">
        <v>951</v>
      </c>
      <c r="E271" s="82" t="s">
        <v>140</v>
      </c>
      <c r="F271" s="83" t="s">
        <v>934</v>
      </c>
      <c r="G271" s="10" t="s">
        <v>935</v>
      </c>
      <c r="H271" s="83" t="s">
        <v>934</v>
      </c>
      <c r="I271" s="10" t="s">
        <v>935</v>
      </c>
      <c r="J271" s="63">
        <v>13500</v>
      </c>
      <c r="K271" s="9">
        <v>45108</v>
      </c>
      <c r="L271" s="9">
        <v>45382</v>
      </c>
      <c r="M271" s="51">
        <v>920</v>
      </c>
      <c r="N271" s="9">
        <v>45183</v>
      </c>
      <c r="O271" s="52">
        <v>1440</v>
      </c>
    </row>
    <row r="272" spans="1:15" ht="102" x14ac:dyDescent="0.25">
      <c r="A272" s="84" t="s">
        <v>952</v>
      </c>
      <c r="B272" s="7" t="s">
        <v>12</v>
      </c>
      <c r="C272" s="27" t="s">
        <v>138</v>
      </c>
      <c r="D272" s="85" t="s">
        <v>953</v>
      </c>
      <c r="E272" s="82" t="s">
        <v>140</v>
      </c>
      <c r="F272" s="11" t="s">
        <v>954</v>
      </c>
      <c r="G272" s="10" t="s">
        <v>955</v>
      </c>
      <c r="H272" s="11" t="s">
        <v>954</v>
      </c>
      <c r="I272" s="10" t="s">
        <v>955</v>
      </c>
      <c r="J272" s="63">
        <v>24600</v>
      </c>
      <c r="K272" s="9">
        <v>45108</v>
      </c>
      <c r="L272" s="9">
        <v>45382</v>
      </c>
      <c r="M272" s="51">
        <v>990</v>
      </c>
      <c r="N272" s="9">
        <v>45198</v>
      </c>
      <c r="O272" s="52">
        <v>24621.48</v>
      </c>
    </row>
    <row r="273" spans="1:15" ht="102" x14ac:dyDescent="0.25">
      <c r="A273" s="11" t="s">
        <v>956</v>
      </c>
      <c r="B273" s="7" t="s">
        <v>12</v>
      </c>
      <c r="C273" s="27" t="s">
        <v>138</v>
      </c>
      <c r="D273" s="10" t="s">
        <v>957</v>
      </c>
      <c r="E273" s="82" t="s">
        <v>140</v>
      </c>
      <c r="F273" s="11" t="s">
        <v>958</v>
      </c>
      <c r="G273" s="10" t="s">
        <v>959</v>
      </c>
      <c r="H273" s="11" t="s">
        <v>958</v>
      </c>
      <c r="I273" s="10" t="s">
        <v>959</v>
      </c>
      <c r="J273" s="63">
        <v>38250</v>
      </c>
      <c r="K273" s="9">
        <v>45108</v>
      </c>
      <c r="L273" s="9">
        <v>45382</v>
      </c>
      <c r="M273" s="51">
        <v>990</v>
      </c>
      <c r="N273" s="9">
        <v>45198</v>
      </c>
      <c r="O273" s="52">
        <v>0</v>
      </c>
    </row>
    <row r="274" spans="1:15" ht="102" x14ac:dyDescent="0.25">
      <c r="A274" s="11" t="s">
        <v>960</v>
      </c>
      <c r="B274" s="7" t="s">
        <v>12</v>
      </c>
      <c r="C274" s="27" t="s">
        <v>138</v>
      </c>
      <c r="D274" s="10" t="s">
        <v>961</v>
      </c>
      <c r="E274" s="82" t="s">
        <v>140</v>
      </c>
      <c r="F274" s="11" t="s">
        <v>962</v>
      </c>
      <c r="G274" s="10" t="s">
        <v>963</v>
      </c>
      <c r="H274" s="11" t="s">
        <v>962</v>
      </c>
      <c r="I274" s="10" t="s">
        <v>963</v>
      </c>
      <c r="J274" s="25">
        <v>6490</v>
      </c>
      <c r="K274" s="9">
        <v>45108</v>
      </c>
      <c r="L274" s="9">
        <v>45382</v>
      </c>
      <c r="M274" s="51">
        <v>990</v>
      </c>
      <c r="N274" s="9">
        <v>45198</v>
      </c>
      <c r="O274" s="52">
        <v>0</v>
      </c>
    </row>
    <row r="275" spans="1:15" ht="102" x14ac:dyDescent="0.25">
      <c r="A275" s="11" t="s">
        <v>964</v>
      </c>
      <c r="B275" s="7" t="s">
        <v>12</v>
      </c>
      <c r="C275" s="27" t="s">
        <v>138</v>
      </c>
      <c r="D275" s="10" t="s">
        <v>965</v>
      </c>
      <c r="E275" s="82" t="s">
        <v>140</v>
      </c>
      <c r="F275" s="11" t="s">
        <v>958</v>
      </c>
      <c r="G275" s="10" t="s">
        <v>959</v>
      </c>
      <c r="H275" s="11" t="s">
        <v>958</v>
      </c>
      <c r="I275" s="10" t="s">
        <v>959</v>
      </c>
      <c r="J275" s="63">
        <v>3225</v>
      </c>
      <c r="K275" s="9">
        <v>45108</v>
      </c>
      <c r="L275" s="9">
        <v>45382</v>
      </c>
      <c r="M275" s="51">
        <v>990</v>
      </c>
      <c r="N275" s="9">
        <v>45198</v>
      </c>
      <c r="O275" s="52">
        <v>0</v>
      </c>
    </row>
    <row r="276" spans="1:15" ht="102" x14ac:dyDescent="0.25">
      <c r="A276" s="11" t="s">
        <v>966</v>
      </c>
      <c r="B276" s="7" t="s">
        <v>12</v>
      </c>
      <c r="C276" s="27" t="s">
        <v>138</v>
      </c>
      <c r="D276" s="10" t="s">
        <v>967</v>
      </c>
      <c r="E276" s="82" t="s">
        <v>140</v>
      </c>
      <c r="F276" s="11" t="s">
        <v>962</v>
      </c>
      <c r="G276" s="10" t="s">
        <v>963</v>
      </c>
      <c r="H276" s="11" t="s">
        <v>962</v>
      </c>
      <c r="I276" s="10" t="s">
        <v>963</v>
      </c>
      <c r="J276" s="63">
        <v>4960.1499999999996</v>
      </c>
      <c r="K276" s="9">
        <v>45108</v>
      </c>
      <c r="L276" s="9">
        <v>45382</v>
      </c>
      <c r="M276" s="51">
        <v>990</v>
      </c>
      <c r="N276" s="9">
        <v>45198</v>
      </c>
      <c r="O276" s="52">
        <v>5249.35</v>
      </c>
    </row>
    <row r="277" spans="1:15" ht="102" x14ac:dyDescent="0.25">
      <c r="A277" s="11" t="s">
        <v>968</v>
      </c>
      <c r="B277" s="7" t="s">
        <v>12</v>
      </c>
      <c r="C277" s="27" t="s">
        <v>138</v>
      </c>
      <c r="D277" s="10" t="s">
        <v>969</v>
      </c>
      <c r="E277" s="82" t="s">
        <v>140</v>
      </c>
      <c r="F277" s="11" t="s">
        <v>970</v>
      </c>
      <c r="G277" s="10" t="s">
        <v>971</v>
      </c>
      <c r="H277" s="11" t="s">
        <v>970</v>
      </c>
      <c r="I277" s="10" t="s">
        <v>972</v>
      </c>
      <c r="J277" s="63">
        <v>34830</v>
      </c>
      <c r="K277" s="9">
        <v>45108</v>
      </c>
      <c r="L277" s="9">
        <v>45382</v>
      </c>
      <c r="M277" s="51">
        <v>990</v>
      </c>
      <c r="N277" s="9">
        <v>45198</v>
      </c>
      <c r="O277" s="52">
        <v>16416</v>
      </c>
    </row>
    <row r="278" spans="1:15" ht="102" x14ac:dyDescent="0.25">
      <c r="A278" s="11" t="s">
        <v>973</v>
      </c>
      <c r="B278" s="7" t="s">
        <v>12</v>
      </c>
      <c r="C278" s="27" t="s">
        <v>138</v>
      </c>
      <c r="D278" s="10" t="s">
        <v>974</v>
      </c>
      <c r="E278" s="82" t="s">
        <v>140</v>
      </c>
      <c r="F278" s="11" t="s">
        <v>975</v>
      </c>
      <c r="G278" s="10" t="s">
        <v>976</v>
      </c>
      <c r="H278" s="11" t="s">
        <v>975</v>
      </c>
      <c r="I278" s="10" t="s">
        <v>976</v>
      </c>
      <c r="J278" s="63">
        <v>38705</v>
      </c>
      <c r="K278" s="9">
        <v>45108</v>
      </c>
      <c r="L278" s="9">
        <v>45382</v>
      </c>
      <c r="M278" s="51">
        <v>990</v>
      </c>
      <c r="N278" s="9">
        <v>45198</v>
      </c>
      <c r="O278" s="52">
        <v>38205</v>
      </c>
    </row>
    <row r="279" spans="1:15" ht="102" x14ac:dyDescent="0.25">
      <c r="A279" s="11" t="s">
        <v>977</v>
      </c>
      <c r="B279" s="7" t="s">
        <v>12</v>
      </c>
      <c r="C279" s="27" t="s">
        <v>138</v>
      </c>
      <c r="D279" s="10" t="s">
        <v>978</v>
      </c>
      <c r="E279" s="82" t="s">
        <v>140</v>
      </c>
      <c r="F279" s="11" t="s">
        <v>859</v>
      </c>
      <c r="G279" s="10" t="s">
        <v>860</v>
      </c>
      <c r="H279" s="11" t="s">
        <v>859</v>
      </c>
      <c r="I279" s="10" t="s">
        <v>860</v>
      </c>
      <c r="J279" s="63">
        <v>41595</v>
      </c>
      <c r="K279" s="9">
        <v>45108</v>
      </c>
      <c r="L279" s="9">
        <v>45382</v>
      </c>
      <c r="M279" s="51">
        <v>990</v>
      </c>
      <c r="N279" s="9">
        <v>45198</v>
      </c>
      <c r="O279" s="52">
        <v>41690</v>
      </c>
    </row>
    <row r="280" spans="1:15" ht="102" x14ac:dyDescent="0.25">
      <c r="A280" s="11" t="s">
        <v>979</v>
      </c>
      <c r="B280" s="7" t="s">
        <v>12</v>
      </c>
      <c r="C280" s="27" t="s">
        <v>138</v>
      </c>
      <c r="D280" s="10" t="s">
        <v>980</v>
      </c>
      <c r="E280" s="82" t="s">
        <v>140</v>
      </c>
      <c r="F280" s="11" t="s">
        <v>970</v>
      </c>
      <c r="G280" s="10" t="s">
        <v>971</v>
      </c>
      <c r="H280" s="11" t="s">
        <v>970</v>
      </c>
      <c r="I280" s="10" t="s">
        <v>972</v>
      </c>
      <c r="J280" s="63">
        <v>9234</v>
      </c>
      <c r="K280" s="9">
        <v>45108</v>
      </c>
      <c r="L280" s="9">
        <v>45382</v>
      </c>
      <c r="M280" s="51">
        <v>990</v>
      </c>
      <c r="N280" s="9">
        <v>45198</v>
      </c>
      <c r="O280" s="52">
        <v>0</v>
      </c>
    </row>
    <row r="281" spans="1:15" ht="102" x14ac:dyDescent="0.25">
      <c r="A281" s="11" t="s">
        <v>981</v>
      </c>
      <c r="B281" s="7" t="s">
        <v>12</v>
      </c>
      <c r="C281" s="27" t="s">
        <v>138</v>
      </c>
      <c r="D281" s="10" t="s">
        <v>982</v>
      </c>
      <c r="E281" s="10" t="s">
        <v>140</v>
      </c>
      <c r="F281" s="11" t="s">
        <v>983</v>
      </c>
      <c r="G281" s="10" t="s">
        <v>984</v>
      </c>
      <c r="H281" s="11" t="s">
        <v>983</v>
      </c>
      <c r="I281" s="10" t="s">
        <v>984</v>
      </c>
      <c r="J281" s="63">
        <v>15.6</v>
      </c>
      <c r="K281" s="9">
        <v>45170</v>
      </c>
      <c r="L281" s="9">
        <v>45443</v>
      </c>
      <c r="M281" s="51">
        <v>990</v>
      </c>
      <c r="N281" s="9">
        <v>45198</v>
      </c>
      <c r="O281" s="52">
        <v>18.72</v>
      </c>
    </row>
    <row r="282" spans="1:15" ht="102" x14ac:dyDescent="0.25">
      <c r="A282" s="11" t="s">
        <v>985</v>
      </c>
      <c r="B282" s="7" t="s">
        <v>12</v>
      </c>
      <c r="C282" s="27" t="s">
        <v>138</v>
      </c>
      <c r="D282" s="10" t="s">
        <v>986</v>
      </c>
      <c r="E282" s="10" t="s">
        <v>140</v>
      </c>
      <c r="F282" s="11" t="s">
        <v>983</v>
      </c>
      <c r="G282" s="10" t="s">
        <v>984</v>
      </c>
      <c r="H282" s="11" t="s">
        <v>983</v>
      </c>
      <c r="I282" s="10" t="s">
        <v>984</v>
      </c>
      <c r="J282" s="63">
        <v>43350</v>
      </c>
      <c r="K282" s="9">
        <v>45170</v>
      </c>
      <c r="L282" s="9">
        <v>45443</v>
      </c>
      <c r="M282" s="51">
        <v>990</v>
      </c>
      <c r="N282" s="9">
        <v>45198</v>
      </c>
      <c r="O282" s="52">
        <v>39385.5</v>
      </c>
    </row>
    <row r="283" spans="1:15" ht="102" x14ac:dyDescent="0.25">
      <c r="A283" s="11" t="s">
        <v>987</v>
      </c>
      <c r="B283" s="7" t="s">
        <v>12</v>
      </c>
      <c r="C283" s="27" t="s">
        <v>138</v>
      </c>
      <c r="D283" s="10" t="s">
        <v>988</v>
      </c>
      <c r="E283" s="10" t="s">
        <v>140</v>
      </c>
      <c r="F283" s="17" t="s">
        <v>989</v>
      </c>
      <c r="G283" s="10" t="s">
        <v>990</v>
      </c>
      <c r="H283" s="17" t="s">
        <v>989</v>
      </c>
      <c r="I283" s="10" t="s">
        <v>990</v>
      </c>
      <c r="J283" s="63">
        <v>20418.75</v>
      </c>
      <c r="K283" s="9">
        <v>45170</v>
      </c>
      <c r="L283" s="9">
        <v>45443</v>
      </c>
      <c r="M283" s="51">
        <v>990</v>
      </c>
      <c r="N283" s="9">
        <v>45198</v>
      </c>
      <c r="O283" s="52">
        <v>0</v>
      </c>
    </row>
    <row r="284" spans="1:15" ht="102" x14ac:dyDescent="0.25">
      <c r="A284" s="11" t="s">
        <v>991</v>
      </c>
      <c r="B284" s="7" t="s">
        <v>12</v>
      </c>
      <c r="C284" s="27" t="s">
        <v>138</v>
      </c>
      <c r="D284" s="10" t="s">
        <v>992</v>
      </c>
      <c r="E284" s="10" t="s">
        <v>140</v>
      </c>
      <c r="F284" s="17" t="s">
        <v>993</v>
      </c>
      <c r="G284" s="10" t="s">
        <v>994</v>
      </c>
      <c r="H284" s="17" t="s">
        <v>993</v>
      </c>
      <c r="I284" s="10" t="s">
        <v>994</v>
      </c>
      <c r="J284" s="63">
        <v>2450</v>
      </c>
      <c r="K284" s="9">
        <v>45170</v>
      </c>
      <c r="L284" s="9">
        <v>45351</v>
      </c>
      <c r="M284" s="51">
        <v>990</v>
      </c>
      <c r="N284" s="9">
        <v>45198</v>
      </c>
      <c r="O284" s="52">
        <v>3600</v>
      </c>
    </row>
    <row r="285" spans="1:15" ht="102" x14ac:dyDescent="0.25">
      <c r="A285" s="11" t="s">
        <v>995</v>
      </c>
      <c r="B285" s="7" t="s">
        <v>12</v>
      </c>
      <c r="C285" s="27" t="s">
        <v>138</v>
      </c>
      <c r="D285" s="10" t="s">
        <v>996</v>
      </c>
      <c r="E285" s="10" t="s">
        <v>140</v>
      </c>
      <c r="F285" s="11" t="s">
        <v>446</v>
      </c>
      <c r="G285" s="10" t="s">
        <v>447</v>
      </c>
      <c r="H285" s="11" t="s">
        <v>446</v>
      </c>
      <c r="I285" s="10" t="s">
        <v>447</v>
      </c>
      <c r="J285" s="63">
        <v>24517.69</v>
      </c>
      <c r="K285" s="9">
        <v>45170</v>
      </c>
      <c r="L285" s="9">
        <v>45351</v>
      </c>
      <c r="M285" s="51">
        <v>990</v>
      </c>
      <c r="N285" s="9">
        <v>45198</v>
      </c>
      <c r="O285" s="52">
        <v>12148.5</v>
      </c>
    </row>
    <row r="286" spans="1:15" ht="395.25" x14ac:dyDescent="0.25">
      <c r="A286" s="11" t="s">
        <v>997</v>
      </c>
      <c r="B286" s="7" t="s">
        <v>12</v>
      </c>
      <c r="C286" s="27" t="s">
        <v>138</v>
      </c>
      <c r="D286" s="10" t="s">
        <v>998</v>
      </c>
      <c r="E286" s="10" t="s">
        <v>140</v>
      </c>
      <c r="F286" s="11" t="s">
        <v>341</v>
      </c>
      <c r="G286" s="10" t="s">
        <v>999</v>
      </c>
      <c r="H286" s="11" t="s">
        <v>341</v>
      </c>
      <c r="I286" s="10" t="s">
        <v>999</v>
      </c>
      <c r="J286" s="63">
        <v>88907.05</v>
      </c>
      <c r="K286" s="9">
        <v>45184</v>
      </c>
      <c r="L286" s="9">
        <v>45473</v>
      </c>
      <c r="M286" s="51">
        <v>1145</v>
      </c>
      <c r="N286" s="9">
        <v>45247</v>
      </c>
      <c r="O286" s="52">
        <v>64515.829999999994</v>
      </c>
    </row>
    <row r="287" spans="1:15" ht="395.25" x14ac:dyDescent="0.25">
      <c r="A287" s="11" t="s">
        <v>1000</v>
      </c>
      <c r="B287" s="7" t="s">
        <v>12</v>
      </c>
      <c r="C287" s="27" t="s">
        <v>138</v>
      </c>
      <c r="D287" s="10" t="s">
        <v>1001</v>
      </c>
      <c r="E287" s="10" t="s">
        <v>140</v>
      </c>
      <c r="F287" s="11" t="s">
        <v>1002</v>
      </c>
      <c r="G287" s="10" t="s">
        <v>1003</v>
      </c>
      <c r="H287" s="11" t="s">
        <v>1002</v>
      </c>
      <c r="I287" s="10" t="s">
        <v>1003</v>
      </c>
      <c r="J287" s="63">
        <v>4719.33</v>
      </c>
      <c r="K287" s="9">
        <v>45184</v>
      </c>
      <c r="L287" s="9">
        <v>45473</v>
      </c>
      <c r="M287" s="51">
        <v>1145</v>
      </c>
      <c r="N287" s="9">
        <v>45247</v>
      </c>
      <c r="O287" s="52">
        <v>3146.22</v>
      </c>
    </row>
    <row r="288" spans="1:15" ht="153" x14ac:dyDescent="0.25">
      <c r="A288" s="11" t="s">
        <v>1004</v>
      </c>
      <c r="B288" s="7" t="s">
        <v>12</v>
      </c>
      <c r="C288" s="27" t="s">
        <v>138</v>
      </c>
      <c r="D288" s="10" t="s">
        <v>1005</v>
      </c>
      <c r="E288" s="10" t="s">
        <v>140</v>
      </c>
      <c r="F288" s="11" t="s">
        <v>703</v>
      </c>
      <c r="G288" s="10" t="s">
        <v>704</v>
      </c>
      <c r="H288" s="11" t="s">
        <v>703</v>
      </c>
      <c r="I288" s="10" t="s">
        <v>704</v>
      </c>
      <c r="J288" s="63">
        <v>7680</v>
      </c>
      <c r="K288" s="9">
        <v>45200</v>
      </c>
      <c r="L288" s="9">
        <v>45473</v>
      </c>
      <c r="M288" s="51">
        <v>1145</v>
      </c>
      <c r="N288" s="9">
        <v>45247</v>
      </c>
      <c r="O288" s="52">
        <v>4339.5</v>
      </c>
    </row>
    <row r="289" spans="1:15" ht="204" x14ac:dyDescent="0.25">
      <c r="A289" s="11" t="s">
        <v>1006</v>
      </c>
      <c r="B289" s="7" t="s">
        <v>12</v>
      </c>
      <c r="C289" s="27" t="s">
        <v>138</v>
      </c>
      <c r="D289" s="10" t="s">
        <v>1007</v>
      </c>
      <c r="E289" s="10" t="s">
        <v>140</v>
      </c>
      <c r="F289" s="17" t="s">
        <v>1008</v>
      </c>
      <c r="G289" s="10" t="s">
        <v>1009</v>
      </c>
      <c r="H289" s="17" t="s">
        <v>1008</v>
      </c>
      <c r="I289" s="10" t="s">
        <v>1009</v>
      </c>
      <c r="J289" s="63">
        <v>8128.2150000000011</v>
      </c>
      <c r="K289" s="9">
        <v>45200</v>
      </c>
      <c r="L289" s="9">
        <v>45473</v>
      </c>
      <c r="M289" s="51">
        <v>1145</v>
      </c>
      <c r="N289" s="9">
        <v>45247</v>
      </c>
      <c r="O289" s="52">
        <v>5690.5</v>
      </c>
    </row>
    <row r="290" spans="1:15" ht="204" x14ac:dyDescent="0.25">
      <c r="A290" s="11" t="s">
        <v>1010</v>
      </c>
      <c r="B290" s="7" t="s">
        <v>12</v>
      </c>
      <c r="C290" s="27" t="s">
        <v>138</v>
      </c>
      <c r="D290" s="10" t="s">
        <v>1011</v>
      </c>
      <c r="E290" s="10" t="s">
        <v>140</v>
      </c>
      <c r="F290" s="17" t="s">
        <v>1012</v>
      </c>
      <c r="G290" s="10" t="s">
        <v>1013</v>
      </c>
      <c r="H290" s="17" t="s">
        <v>1012</v>
      </c>
      <c r="I290" s="10" t="s">
        <v>1013</v>
      </c>
      <c r="J290" s="63">
        <v>107411.625</v>
      </c>
      <c r="K290" s="9">
        <v>45200</v>
      </c>
      <c r="L290" s="9">
        <v>45473</v>
      </c>
      <c r="M290" s="51">
        <v>1145</v>
      </c>
      <c r="N290" s="9">
        <v>45247</v>
      </c>
      <c r="O290" s="52">
        <v>86687</v>
      </c>
    </row>
    <row r="291" spans="1:15" ht="178.5" x14ac:dyDescent="0.25">
      <c r="A291" s="11" t="s">
        <v>1014</v>
      </c>
      <c r="B291" s="7" t="s">
        <v>12</v>
      </c>
      <c r="C291" s="27" t="s">
        <v>138</v>
      </c>
      <c r="D291" s="10" t="s">
        <v>1015</v>
      </c>
      <c r="E291" s="10" t="s">
        <v>140</v>
      </c>
      <c r="F291" s="17" t="s">
        <v>1016</v>
      </c>
      <c r="G291" s="10" t="s">
        <v>1017</v>
      </c>
      <c r="H291" s="17" t="s">
        <v>1016</v>
      </c>
      <c r="I291" s="10" t="s">
        <v>1017</v>
      </c>
      <c r="J291" s="63">
        <v>117756.55</v>
      </c>
      <c r="K291" s="9">
        <v>45184</v>
      </c>
      <c r="L291" s="9">
        <v>45365</v>
      </c>
      <c r="M291" s="51">
        <v>1145</v>
      </c>
      <c r="N291" s="9">
        <v>45247</v>
      </c>
      <c r="O291" s="52">
        <v>90924.24</v>
      </c>
    </row>
    <row r="292" spans="1:15" ht="127.5" x14ac:dyDescent="0.25">
      <c r="A292" s="11" t="s">
        <v>1018</v>
      </c>
      <c r="B292" s="7" t="s">
        <v>12</v>
      </c>
      <c r="C292" s="27" t="s">
        <v>138</v>
      </c>
      <c r="D292" s="10" t="s">
        <v>1019</v>
      </c>
      <c r="E292" s="10" t="s">
        <v>732</v>
      </c>
      <c r="F292" s="11" t="s">
        <v>720</v>
      </c>
      <c r="G292" s="10" t="s">
        <v>721</v>
      </c>
      <c r="H292" s="11" t="s">
        <v>720</v>
      </c>
      <c r="I292" s="10" t="s">
        <v>721</v>
      </c>
      <c r="J292" s="63">
        <v>46050.46</v>
      </c>
      <c r="K292" s="9">
        <v>45200</v>
      </c>
      <c r="L292" s="9">
        <v>45412</v>
      </c>
      <c r="M292" s="51">
        <v>1192</v>
      </c>
      <c r="N292" s="9">
        <v>45261</v>
      </c>
      <c r="O292" s="52">
        <v>5541.66</v>
      </c>
    </row>
    <row r="293" spans="1:15" ht="127.5" x14ac:dyDescent="0.25">
      <c r="A293" s="11" t="s">
        <v>1020</v>
      </c>
      <c r="B293" s="7" t="s">
        <v>12</v>
      </c>
      <c r="C293" s="27" t="s">
        <v>138</v>
      </c>
      <c r="D293" s="10" t="s">
        <v>1021</v>
      </c>
      <c r="E293" s="10" t="s">
        <v>140</v>
      </c>
      <c r="F293" s="11" t="s">
        <v>1022</v>
      </c>
      <c r="G293" s="10" t="s">
        <v>1023</v>
      </c>
      <c r="H293" s="11" t="s">
        <v>1022</v>
      </c>
      <c r="I293" s="10" t="s">
        <v>1023</v>
      </c>
      <c r="J293" s="63">
        <v>250000</v>
      </c>
      <c r="K293" s="9">
        <v>45200</v>
      </c>
      <c r="L293" s="9">
        <v>45473</v>
      </c>
      <c r="M293" s="51">
        <v>1192</v>
      </c>
      <c r="N293" s="9">
        <v>45261</v>
      </c>
      <c r="O293" s="52">
        <v>180267.21</v>
      </c>
    </row>
    <row r="294" spans="1:15" ht="127.5" x14ac:dyDescent="0.25">
      <c r="A294" s="11" t="s">
        <v>1024</v>
      </c>
      <c r="B294" s="7" t="s">
        <v>12</v>
      </c>
      <c r="C294" s="27" t="s">
        <v>138</v>
      </c>
      <c r="D294" s="10" t="s">
        <v>1025</v>
      </c>
      <c r="E294" s="10" t="s">
        <v>140</v>
      </c>
      <c r="F294" s="11" t="s">
        <v>1022</v>
      </c>
      <c r="G294" s="10" t="s">
        <v>1023</v>
      </c>
      <c r="H294" s="11" t="s">
        <v>1022</v>
      </c>
      <c r="I294" s="10" t="s">
        <v>1023</v>
      </c>
      <c r="J294" s="63">
        <v>320000</v>
      </c>
      <c r="K294" s="9">
        <v>45200</v>
      </c>
      <c r="L294" s="9">
        <v>45473</v>
      </c>
      <c r="M294" s="51">
        <v>1192</v>
      </c>
      <c r="N294" s="9">
        <v>45261</v>
      </c>
      <c r="O294" s="52">
        <v>232525.57</v>
      </c>
    </row>
    <row r="295" spans="1:15" ht="102" x14ac:dyDescent="0.25">
      <c r="A295" s="11" t="s">
        <v>1026</v>
      </c>
      <c r="B295" s="7" t="s">
        <v>12</v>
      </c>
      <c r="C295" s="27" t="s">
        <v>138</v>
      </c>
      <c r="D295" s="10" t="s">
        <v>1027</v>
      </c>
      <c r="E295" s="10" t="s">
        <v>140</v>
      </c>
      <c r="F295" s="11" t="s">
        <v>1022</v>
      </c>
      <c r="G295" s="10" t="s">
        <v>1023</v>
      </c>
      <c r="H295" s="11" t="s">
        <v>1022</v>
      </c>
      <c r="I295" s="10" t="s">
        <v>1023</v>
      </c>
      <c r="J295" s="63">
        <v>22000</v>
      </c>
      <c r="K295" s="9">
        <v>45200</v>
      </c>
      <c r="L295" s="9">
        <v>45473</v>
      </c>
      <c r="M295" s="51">
        <v>1192</v>
      </c>
      <c r="N295" s="9">
        <v>45261</v>
      </c>
      <c r="O295" s="52">
        <v>14698.18</v>
      </c>
    </row>
    <row r="296" spans="1:15" ht="102" x14ac:dyDescent="0.25">
      <c r="A296" s="11" t="s">
        <v>1028</v>
      </c>
      <c r="B296" s="7" t="s">
        <v>12</v>
      </c>
      <c r="C296" s="27" t="s">
        <v>138</v>
      </c>
      <c r="D296" s="10" t="s">
        <v>1029</v>
      </c>
      <c r="E296" s="10" t="s">
        <v>140</v>
      </c>
      <c r="F296" s="11" t="s">
        <v>983</v>
      </c>
      <c r="G296" s="10" t="s">
        <v>984</v>
      </c>
      <c r="H296" s="11" t="s">
        <v>983</v>
      </c>
      <c r="I296" s="10" t="s">
        <v>984</v>
      </c>
      <c r="J296" s="63">
        <v>858</v>
      </c>
      <c r="K296" s="9">
        <v>45170</v>
      </c>
      <c r="L296" s="9">
        <v>45443</v>
      </c>
      <c r="M296" s="51">
        <v>1290</v>
      </c>
      <c r="N296" s="9">
        <v>45281</v>
      </c>
      <c r="O296" s="52">
        <v>57.2</v>
      </c>
    </row>
    <row r="297" spans="1:15" ht="127.5" x14ac:dyDescent="0.25">
      <c r="A297" s="86" t="s">
        <v>1030</v>
      </c>
      <c r="B297" s="7" t="s">
        <v>12</v>
      </c>
      <c r="C297" s="27" t="s">
        <v>138</v>
      </c>
      <c r="D297" s="87" t="s">
        <v>1031</v>
      </c>
      <c r="E297" s="88" t="s">
        <v>808</v>
      </c>
      <c r="F297" s="89" t="s">
        <v>1032</v>
      </c>
      <c r="G297" s="88" t="s">
        <v>1033</v>
      </c>
      <c r="H297" s="89" t="s">
        <v>1032</v>
      </c>
      <c r="I297" s="88" t="s">
        <v>1033</v>
      </c>
      <c r="J297" s="90">
        <v>4050</v>
      </c>
      <c r="K297" s="61">
        <v>44944</v>
      </c>
      <c r="L297" s="61">
        <v>45308</v>
      </c>
      <c r="M297" s="91">
        <v>730</v>
      </c>
      <c r="N297" s="61">
        <v>45114</v>
      </c>
      <c r="O297" s="52">
        <v>1750</v>
      </c>
    </row>
    <row r="298" spans="1:15" ht="127.5" x14ac:dyDescent="0.25">
      <c r="A298" s="92" t="s">
        <v>1034</v>
      </c>
      <c r="B298" s="7" t="s">
        <v>12</v>
      </c>
      <c r="C298" s="27" t="s">
        <v>138</v>
      </c>
      <c r="D298" s="88" t="s">
        <v>1035</v>
      </c>
      <c r="E298" s="10" t="s">
        <v>808</v>
      </c>
      <c r="F298" s="92" t="s">
        <v>1036</v>
      </c>
      <c r="G298" s="88" t="s">
        <v>1037</v>
      </c>
      <c r="H298" s="92" t="s">
        <v>1036</v>
      </c>
      <c r="I298" s="88" t="s">
        <v>1037</v>
      </c>
      <c r="J298" s="90">
        <v>742.8</v>
      </c>
      <c r="K298" s="61">
        <v>45114</v>
      </c>
      <c r="L298" s="61">
        <v>45297</v>
      </c>
      <c r="M298" s="91">
        <v>730</v>
      </c>
      <c r="N298" s="61">
        <v>45114</v>
      </c>
      <c r="O298" s="52">
        <v>240.54</v>
      </c>
    </row>
    <row r="299" spans="1:15" ht="127.5" x14ac:dyDescent="0.25">
      <c r="A299" s="92" t="s">
        <v>1038</v>
      </c>
      <c r="B299" s="7" t="s">
        <v>12</v>
      </c>
      <c r="C299" s="27" t="s">
        <v>138</v>
      </c>
      <c r="D299" s="88" t="s">
        <v>1039</v>
      </c>
      <c r="E299" s="88" t="s">
        <v>808</v>
      </c>
      <c r="F299" s="92" t="s">
        <v>1040</v>
      </c>
      <c r="G299" s="88" t="s">
        <v>1041</v>
      </c>
      <c r="H299" s="92" t="s">
        <v>1040</v>
      </c>
      <c r="I299" s="88" t="s">
        <v>1041</v>
      </c>
      <c r="J299" s="90">
        <v>6100</v>
      </c>
      <c r="K299" s="61">
        <v>45124</v>
      </c>
      <c r="L299" s="61">
        <v>45307</v>
      </c>
      <c r="M299" s="91">
        <v>730</v>
      </c>
      <c r="N299" s="61">
        <v>45114</v>
      </c>
      <c r="O299" s="52">
        <v>3735</v>
      </c>
    </row>
    <row r="300" spans="1:15" ht="127.5" x14ac:dyDescent="0.25">
      <c r="A300" s="86" t="s">
        <v>1042</v>
      </c>
      <c r="B300" s="7" t="s">
        <v>12</v>
      </c>
      <c r="C300" s="27" t="s">
        <v>138</v>
      </c>
      <c r="D300" s="87" t="s">
        <v>1043</v>
      </c>
      <c r="E300" s="10" t="s">
        <v>808</v>
      </c>
      <c r="F300" s="92" t="s">
        <v>1044</v>
      </c>
      <c r="G300" s="88" t="s">
        <v>1045</v>
      </c>
      <c r="H300" s="92" t="s">
        <v>1044</v>
      </c>
      <c r="I300" s="88" t="s">
        <v>1045</v>
      </c>
      <c r="J300" s="90">
        <v>50</v>
      </c>
      <c r="K300" s="61">
        <v>45126</v>
      </c>
      <c r="L300" s="61">
        <v>45309</v>
      </c>
      <c r="M300" s="91">
        <v>781</v>
      </c>
      <c r="N300" s="61">
        <v>45126</v>
      </c>
      <c r="O300" s="52">
        <v>9</v>
      </c>
    </row>
    <row r="301" spans="1:15" ht="191.25" x14ac:dyDescent="0.25">
      <c r="A301" s="89" t="s">
        <v>881</v>
      </c>
      <c r="B301" s="7" t="s">
        <v>12</v>
      </c>
      <c r="C301" s="27" t="s">
        <v>138</v>
      </c>
      <c r="D301" s="93" t="s">
        <v>1046</v>
      </c>
      <c r="E301" s="88" t="s">
        <v>808</v>
      </c>
      <c r="F301" s="92" t="s">
        <v>883</v>
      </c>
      <c r="G301" s="88" t="s">
        <v>884</v>
      </c>
      <c r="H301" s="92" t="s">
        <v>883</v>
      </c>
      <c r="I301" s="88" t="s">
        <v>884</v>
      </c>
      <c r="J301" s="90">
        <v>8434</v>
      </c>
      <c r="K301" s="61">
        <v>45097</v>
      </c>
      <c r="L301" s="61">
        <v>45462</v>
      </c>
      <c r="M301" s="91">
        <v>811</v>
      </c>
      <c r="N301" s="61">
        <v>45135</v>
      </c>
      <c r="O301" s="52">
        <v>8434</v>
      </c>
    </row>
    <row r="302" spans="1:15" ht="127.5" x14ac:dyDescent="0.25">
      <c r="A302" s="92" t="s">
        <v>1047</v>
      </c>
      <c r="B302" s="7" t="s">
        <v>12</v>
      </c>
      <c r="C302" s="27" t="s">
        <v>138</v>
      </c>
      <c r="D302" s="88" t="s">
        <v>1048</v>
      </c>
      <c r="E302" s="88" t="s">
        <v>808</v>
      </c>
      <c r="F302" s="92" t="s">
        <v>1049</v>
      </c>
      <c r="G302" s="88" t="s">
        <v>1050</v>
      </c>
      <c r="H302" s="92" t="s">
        <v>1049</v>
      </c>
      <c r="I302" s="88" t="s">
        <v>1050</v>
      </c>
      <c r="J302" s="90">
        <v>1080</v>
      </c>
      <c r="K302" s="61">
        <v>45162</v>
      </c>
      <c r="L302" s="61">
        <v>45443</v>
      </c>
      <c r="M302" s="91">
        <v>850</v>
      </c>
      <c r="N302" s="61">
        <v>45149</v>
      </c>
      <c r="O302" s="52">
        <v>1080</v>
      </c>
    </row>
    <row r="303" spans="1:15" ht="102" x14ac:dyDescent="0.25">
      <c r="A303" s="92" t="s">
        <v>1051</v>
      </c>
      <c r="B303" s="7" t="s">
        <v>12</v>
      </c>
      <c r="C303" s="27" t="s">
        <v>138</v>
      </c>
      <c r="D303" s="88" t="s">
        <v>1052</v>
      </c>
      <c r="E303" s="88" t="s">
        <v>1053</v>
      </c>
      <c r="F303" s="92" t="s">
        <v>1054</v>
      </c>
      <c r="G303" s="88" t="s">
        <v>1055</v>
      </c>
      <c r="H303" s="92" t="s">
        <v>1054</v>
      </c>
      <c r="I303" s="88" t="s">
        <v>1055</v>
      </c>
      <c r="J303" s="90">
        <v>280</v>
      </c>
      <c r="K303" s="61">
        <v>45176</v>
      </c>
      <c r="L303" s="61">
        <v>45297</v>
      </c>
      <c r="M303" s="91">
        <v>919</v>
      </c>
      <c r="N303" s="61">
        <v>45183</v>
      </c>
      <c r="O303" s="52">
        <v>280</v>
      </c>
    </row>
    <row r="304" spans="1:15" ht="127.5" x14ac:dyDescent="0.25">
      <c r="A304" s="92" t="s">
        <v>1056</v>
      </c>
      <c r="B304" s="7" t="s">
        <v>12</v>
      </c>
      <c r="C304" s="27" t="s">
        <v>138</v>
      </c>
      <c r="D304" s="88" t="s">
        <v>1057</v>
      </c>
      <c r="E304" s="88" t="s">
        <v>808</v>
      </c>
      <c r="F304" s="92" t="s">
        <v>1022</v>
      </c>
      <c r="G304" s="88" t="s">
        <v>1058</v>
      </c>
      <c r="H304" s="92" t="s">
        <v>1022</v>
      </c>
      <c r="I304" s="88" t="s">
        <v>1058</v>
      </c>
      <c r="J304" s="90">
        <v>98000</v>
      </c>
      <c r="K304" s="61">
        <v>45200</v>
      </c>
      <c r="L304" s="61">
        <v>45381</v>
      </c>
      <c r="M304" s="91">
        <v>919</v>
      </c>
      <c r="N304" s="61">
        <v>45183</v>
      </c>
      <c r="O304" s="52">
        <v>30865.879999999997</v>
      </c>
    </row>
    <row r="305" spans="1:15" ht="114.75" x14ac:dyDescent="0.25">
      <c r="A305" s="92" t="s">
        <v>1059</v>
      </c>
      <c r="B305" s="7" t="s">
        <v>12</v>
      </c>
      <c r="C305" s="27" t="s">
        <v>138</v>
      </c>
      <c r="D305" s="88" t="s">
        <v>1060</v>
      </c>
      <c r="E305" s="88" t="s">
        <v>1053</v>
      </c>
      <c r="F305" s="89" t="s">
        <v>406</v>
      </c>
      <c r="G305" s="88" t="s">
        <v>1061</v>
      </c>
      <c r="H305" s="89" t="s">
        <v>406</v>
      </c>
      <c r="I305" s="88" t="s">
        <v>1061</v>
      </c>
      <c r="J305" s="90">
        <v>17220</v>
      </c>
      <c r="K305" s="61">
        <v>45200</v>
      </c>
      <c r="L305" s="61">
        <v>45472</v>
      </c>
      <c r="M305" s="91">
        <v>1225</v>
      </c>
      <c r="N305" s="61">
        <v>45271</v>
      </c>
      <c r="O305" s="52">
        <v>12940.2</v>
      </c>
    </row>
    <row r="306" spans="1:15" ht="102" x14ac:dyDescent="0.25">
      <c r="A306" s="10" t="s">
        <v>1062</v>
      </c>
      <c r="B306" s="7" t="s">
        <v>12</v>
      </c>
      <c r="C306" s="27" t="s">
        <v>138</v>
      </c>
      <c r="D306" s="10" t="s">
        <v>1063</v>
      </c>
      <c r="E306" s="10" t="s">
        <v>1064</v>
      </c>
      <c r="F306" s="11" t="s">
        <v>202</v>
      </c>
      <c r="G306" s="10" t="s">
        <v>1065</v>
      </c>
      <c r="H306" s="11" t="s">
        <v>202</v>
      </c>
      <c r="I306" s="10" t="s">
        <v>1065</v>
      </c>
      <c r="J306" s="63">
        <v>2060.4</v>
      </c>
      <c r="K306" s="9">
        <v>45292</v>
      </c>
      <c r="L306" s="9">
        <v>45473</v>
      </c>
      <c r="M306" s="10">
        <v>197</v>
      </c>
      <c r="N306" s="9">
        <v>45345</v>
      </c>
      <c r="O306" s="52">
        <v>0</v>
      </c>
    </row>
    <row r="307" spans="1:15" ht="127.5" x14ac:dyDescent="0.25">
      <c r="A307" s="10" t="s">
        <v>1066</v>
      </c>
      <c r="B307" s="7" t="s">
        <v>12</v>
      </c>
      <c r="C307" s="27" t="s">
        <v>138</v>
      </c>
      <c r="D307" s="10" t="s">
        <v>1067</v>
      </c>
      <c r="E307" s="10" t="s">
        <v>1064</v>
      </c>
      <c r="F307" s="11" t="s">
        <v>508</v>
      </c>
      <c r="G307" s="10" t="s">
        <v>1068</v>
      </c>
      <c r="H307" s="11" t="s">
        <v>508</v>
      </c>
      <c r="I307" s="10" t="s">
        <v>1069</v>
      </c>
      <c r="J307" s="63">
        <v>13537.5</v>
      </c>
      <c r="K307" s="9">
        <v>45169</v>
      </c>
      <c r="L307" s="9">
        <v>45443</v>
      </c>
      <c r="M307" s="10">
        <v>282</v>
      </c>
      <c r="N307" s="9">
        <v>45370</v>
      </c>
      <c r="O307" s="52">
        <v>0</v>
      </c>
    </row>
    <row r="308" spans="1:15" ht="127.5" x14ac:dyDescent="0.25">
      <c r="A308" s="10" t="s">
        <v>1070</v>
      </c>
      <c r="B308" s="7" t="s">
        <v>12</v>
      </c>
      <c r="C308" s="27" t="s">
        <v>138</v>
      </c>
      <c r="D308" s="10" t="s">
        <v>1071</v>
      </c>
      <c r="E308" s="10" t="s">
        <v>1064</v>
      </c>
      <c r="F308" s="11" t="s">
        <v>508</v>
      </c>
      <c r="G308" s="10" t="s">
        <v>1068</v>
      </c>
      <c r="H308" s="11" t="s">
        <v>508</v>
      </c>
      <c r="I308" s="10" t="s">
        <v>1069</v>
      </c>
      <c r="J308" s="63">
        <v>55312.5</v>
      </c>
      <c r="K308" s="9">
        <v>45169</v>
      </c>
      <c r="L308" s="9">
        <v>45443</v>
      </c>
      <c r="M308" s="10">
        <v>282</v>
      </c>
      <c r="N308" s="9">
        <v>45370</v>
      </c>
      <c r="O308" s="52">
        <v>0</v>
      </c>
    </row>
    <row r="309" spans="1:15" ht="127.5" x14ac:dyDescent="0.25">
      <c r="A309" s="10" t="s">
        <v>1072</v>
      </c>
      <c r="B309" s="7" t="s">
        <v>12</v>
      </c>
      <c r="C309" s="27" t="s">
        <v>138</v>
      </c>
      <c r="D309" s="10" t="s">
        <v>1073</v>
      </c>
      <c r="E309" s="10" t="s">
        <v>1064</v>
      </c>
      <c r="F309" s="11" t="s">
        <v>524</v>
      </c>
      <c r="G309" s="10" t="s">
        <v>1074</v>
      </c>
      <c r="H309" s="11" t="s">
        <v>524</v>
      </c>
      <c r="I309" s="10" t="s">
        <v>1075</v>
      </c>
      <c r="J309" s="63">
        <v>13312.5</v>
      </c>
      <c r="K309" s="9">
        <v>45169</v>
      </c>
      <c r="L309" s="9">
        <v>45443</v>
      </c>
      <c r="M309" s="10">
        <v>282</v>
      </c>
      <c r="N309" s="9">
        <v>45370</v>
      </c>
      <c r="O309" s="52">
        <v>3250</v>
      </c>
    </row>
    <row r="310" spans="1:15" ht="127.5" x14ac:dyDescent="0.25">
      <c r="A310" s="10" t="s">
        <v>1076</v>
      </c>
      <c r="B310" s="7" t="s">
        <v>12</v>
      </c>
      <c r="C310" s="27" t="s">
        <v>138</v>
      </c>
      <c r="D310" s="10" t="s">
        <v>1077</v>
      </c>
      <c r="E310" s="10" t="s">
        <v>1064</v>
      </c>
      <c r="F310" s="11" t="s">
        <v>504</v>
      </c>
      <c r="G310" s="10" t="s">
        <v>1078</v>
      </c>
      <c r="H310" s="11" t="s">
        <v>504</v>
      </c>
      <c r="I310" s="10" t="s">
        <v>1078</v>
      </c>
      <c r="J310" s="63">
        <v>23100</v>
      </c>
      <c r="K310" s="9">
        <v>45169</v>
      </c>
      <c r="L310" s="9">
        <v>45443</v>
      </c>
      <c r="M310" s="10">
        <v>282</v>
      </c>
      <c r="N310" s="9">
        <v>45370</v>
      </c>
      <c r="O310" s="52">
        <v>0</v>
      </c>
    </row>
    <row r="311" spans="1:15" ht="127.5" x14ac:dyDescent="0.25">
      <c r="A311" s="10" t="s">
        <v>1079</v>
      </c>
      <c r="B311" s="7" t="s">
        <v>12</v>
      </c>
      <c r="C311" s="27" t="s">
        <v>138</v>
      </c>
      <c r="D311" s="10" t="s">
        <v>1080</v>
      </c>
      <c r="E311" s="10" t="s">
        <v>1064</v>
      </c>
      <c r="F311" s="11" t="s">
        <v>1081</v>
      </c>
      <c r="G311" s="10" t="s">
        <v>1082</v>
      </c>
      <c r="H311" s="11" t="s">
        <v>1081</v>
      </c>
      <c r="I311" s="10" t="s">
        <v>1083</v>
      </c>
      <c r="J311" s="63">
        <v>66581.25</v>
      </c>
      <c r="K311" s="9">
        <v>45169</v>
      </c>
      <c r="L311" s="9">
        <v>45443</v>
      </c>
      <c r="M311" s="10">
        <v>282</v>
      </c>
      <c r="N311" s="9">
        <v>45370</v>
      </c>
      <c r="O311" s="52">
        <v>0</v>
      </c>
    </row>
    <row r="312" spans="1:15" ht="127.5" x14ac:dyDescent="0.25">
      <c r="A312" s="10" t="s">
        <v>1084</v>
      </c>
      <c r="B312" s="7" t="s">
        <v>12</v>
      </c>
      <c r="C312" s="27" t="s">
        <v>138</v>
      </c>
      <c r="D312" s="10" t="s">
        <v>1085</v>
      </c>
      <c r="E312" s="10" t="s">
        <v>1064</v>
      </c>
      <c r="F312" s="11" t="s">
        <v>266</v>
      </c>
      <c r="G312" s="10" t="s">
        <v>267</v>
      </c>
      <c r="H312" s="11" t="s">
        <v>266</v>
      </c>
      <c r="I312" s="10" t="s">
        <v>267</v>
      </c>
      <c r="J312" s="63">
        <v>12787.5</v>
      </c>
      <c r="K312" s="9">
        <v>45169</v>
      </c>
      <c r="L312" s="9">
        <v>45443</v>
      </c>
      <c r="M312" s="10">
        <v>282</v>
      </c>
      <c r="N312" s="9">
        <v>45370</v>
      </c>
      <c r="O312" s="52">
        <v>3110</v>
      </c>
    </row>
    <row r="313" spans="1:15" ht="127.5" x14ac:dyDescent="0.25">
      <c r="A313" s="10" t="s">
        <v>1086</v>
      </c>
      <c r="B313" s="7" t="s">
        <v>12</v>
      </c>
      <c r="C313" s="27" t="s">
        <v>138</v>
      </c>
      <c r="D313" s="10" t="s">
        <v>1087</v>
      </c>
      <c r="E313" s="10" t="s">
        <v>1064</v>
      </c>
      <c r="F313" s="11" t="s">
        <v>266</v>
      </c>
      <c r="G313" s="10" t="s">
        <v>267</v>
      </c>
      <c r="H313" s="11" t="s">
        <v>266</v>
      </c>
      <c r="I313" s="10" t="s">
        <v>267</v>
      </c>
      <c r="J313" s="63">
        <v>68722.5</v>
      </c>
      <c r="K313" s="9">
        <v>45169</v>
      </c>
      <c r="L313" s="9">
        <v>45443</v>
      </c>
      <c r="M313" s="10">
        <v>282</v>
      </c>
      <c r="N313" s="9">
        <v>45370</v>
      </c>
      <c r="O313" s="52">
        <v>0</v>
      </c>
    </row>
    <row r="314" spans="1:15" ht="127.5" x14ac:dyDescent="0.25">
      <c r="A314" s="10" t="s">
        <v>1088</v>
      </c>
      <c r="B314" s="7" t="s">
        <v>12</v>
      </c>
      <c r="C314" s="27" t="s">
        <v>138</v>
      </c>
      <c r="D314" s="10" t="s">
        <v>1089</v>
      </c>
      <c r="E314" s="10" t="s">
        <v>1064</v>
      </c>
      <c r="F314" s="10">
        <v>11206730159</v>
      </c>
      <c r="G314" s="10" t="s">
        <v>1090</v>
      </c>
      <c r="H314" s="11" t="s">
        <v>497</v>
      </c>
      <c r="I314" s="10" t="s">
        <v>1091</v>
      </c>
      <c r="J314" s="63">
        <v>14710.8</v>
      </c>
      <c r="K314" s="9">
        <v>45169</v>
      </c>
      <c r="L314" s="9">
        <v>45443</v>
      </c>
      <c r="M314" s="10">
        <v>282</v>
      </c>
      <c r="N314" s="9">
        <v>45370</v>
      </c>
      <c r="O314" s="52">
        <v>0</v>
      </c>
    </row>
    <row r="315" spans="1:15" ht="127.5" x14ac:dyDescent="0.25">
      <c r="A315" s="10" t="s">
        <v>1092</v>
      </c>
      <c r="B315" s="7" t="s">
        <v>12</v>
      </c>
      <c r="C315" s="27" t="s">
        <v>138</v>
      </c>
      <c r="D315" s="10" t="s">
        <v>1093</v>
      </c>
      <c r="E315" s="10" t="s">
        <v>1064</v>
      </c>
      <c r="F315" s="11" t="s">
        <v>1081</v>
      </c>
      <c r="G315" s="2" t="s">
        <v>1082</v>
      </c>
      <c r="H315" s="11" t="s">
        <v>1081</v>
      </c>
      <c r="I315" s="10" t="s">
        <v>1083</v>
      </c>
      <c r="J315" s="63">
        <v>14568.75</v>
      </c>
      <c r="K315" s="9">
        <v>45169</v>
      </c>
      <c r="L315" s="9">
        <v>45443</v>
      </c>
      <c r="M315" s="10">
        <v>282</v>
      </c>
      <c r="N315" s="9">
        <v>45370</v>
      </c>
      <c r="O315" s="52">
        <v>0</v>
      </c>
    </row>
    <row r="316" spans="1:15" ht="114.75" x14ac:dyDescent="0.25">
      <c r="A316" s="10" t="s">
        <v>1094</v>
      </c>
      <c r="B316" s="7" t="s">
        <v>12</v>
      </c>
      <c r="C316" s="27" t="s">
        <v>138</v>
      </c>
      <c r="D316" s="10" t="s">
        <v>1095</v>
      </c>
      <c r="E316" s="10" t="s">
        <v>1064</v>
      </c>
      <c r="F316" s="11" t="s">
        <v>833</v>
      </c>
      <c r="G316" s="10" t="s">
        <v>834</v>
      </c>
      <c r="H316" s="11" t="s">
        <v>833</v>
      </c>
      <c r="I316" s="10" t="s">
        <v>834</v>
      </c>
      <c r="J316" s="63">
        <v>510</v>
      </c>
      <c r="K316" s="9">
        <v>45139</v>
      </c>
      <c r="L316" s="9">
        <v>45412</v>
      </c>
      <c r="M316" s="10">
        <v>282</v>
      </c>
      <c r="N316" s="9">
        <v>45370</v>
      </c>
      <c r="O316" s="52">
        <v>0</v>
      </c>
    </row>
    <row r="317" spans="1:15" ht="114.75" x14ac:dyDescent="0.25">
      <c r="A317" s="10" t="s">
        <v>1096</v>
      </c>
      <c r="B317" s="7" t="s">
        <v>12</v>
      </c>
      <c r="C317" s="27" t="s">
        <v>138</v>
      </c>
      <c r="D317" s="10" t="s">
        <v>1097</v>
      </c>
      <c r="E317" s="10" t="s">
        <v>1064</v>
      </c>
      <c r="F317" s="11" t="s">
        <v>1098</v>
      </c>
      <c r="G317" s="10" t="s">
        <v>1099</v>
      </c>
      <c r="H317" s="11" t="s">
        <v>1098</v>
      </c>
      <c r="I317" s="10" t="s">
        <v>1100</v>
      </c>
      <c r="J317" s="63">
        <v>2375</v>
      </c>
      <c r="K317" s="9">
        <v>45139</v>
      </c>
      <c r="L317" s="9">
        <v>45412</v>
      </c>
      <c r="M317" s="10">
        <v>282</v>
      </c>
      <c r="N317" s="9">
        <v>45370</v>
      </c>
      <c r="O317" s="52">
        <v>0</v>
      </c>
    </row>
    <row r="318" spans="1:15" ht="114.75" x14ac:dyDescent="0.25">
      <c r="A318" s="10" t="s">
        <v>1101</v>
      </c>
      <c r="B318" s="7" t="s">
        <v>12</v>
      </c>
      <c r="C318" s="27" t="s">
        <v>138</v>
      </c>
      <c r="D318" s="10" t="s">
        <v>1102</v>
      </c>
      <c r="E318" s="10" t="s">
        <v>1064</v>
      </c>
      <c r="F318" s="11" t="s">
        <v>1098</v>
      </c>
      <c r="G318" s="10" t="s">
        <v>1099</v>
      </c>
      <c r="H318" s="11" t="s">
        <v>1098</v>
      </c>
      <c r="I318" s="10" t="s">
        <v>1100</v>
      </c>
      <c r="J318" s="63">
        <v>5937.5</v>
      </c>
      <c r="K318" s="9">
        <v>45139</v>
      </c>
      <c r="L318" s="9">
        <v>45412</v>
      </c>
      <c r="M318" s="10">
        <v>282</v>
      </c>
      <c r="N318" s="9">
        <v>45370</v>
      </c>
      <c r="O318" s="52">
        <v>4750</v>
      </c>
    </row>
    <row r="319" spans="1:15" ht="114.75" x14ac:dyDescent="0.25">
      <c r="A319" s="10" t="s">
        <v>1103</v>
      </c>
      <c r="B319" s="7" t="s">
        <v>12</v>
      </c>
      <c r="C319" s="27" t="s">
        <v>138</v>
      </c>
      <c r="D319" s="10" t="s">
        <v>1104</v>
      </c>
      <c r="E319" s="10" t="s">
        <v>1064</v>
      </c>
      <c r="F319" s="11" t="s">
        <v>1105</v>
      </c>
      <c r="G319" s="10" t="s">
        <v>1106</v>
      </c>
      <c r="H319" s="11" t="s">
        <v>1105</v>
      </c>
      <c r="I319" s="10" t="s">
        <v>1106</v>
      </c>
      <c r="J319" s="63">
        <v>7830.63</v>
      </c>
      <c r="K319" s="9">
        <v>45139</v>
      </c>
      <c r="L319" s="9">
        <v>45412</v>
      </c>
      <c r="M319" s="10">
        <v>282</v>
      </c>
      <c r="N319" s="9">
        <v>45370</v>
      </c>
      <c r="O319" s="52">
        <v>0</v>
      </c>
    </row>
    <row r="320" spans="1:15" ht="114.75" x14ac:dyDescent="0.25">
      <c r="A320" s="10" t="s">
        <v>1107</v>
      </c>
      <c r="B320" s="7" t="s">
        <v>12</v>
      </c>
      <c r="C320" s="27" t="s">
        <v>138</v>
      </c>
      <c r="D320" s="10" t="s">
        <v>1108</v>
      </c>
      <c r="E320" s="10" t="s">
        <v>1064</v>
      </c>
      <c r="F320" s="11" t="s">
        <v>1109</v>
      </c>
      <c r="G320" s="10" t="s">
        <v>1110</v>
      </c>
      <c r="H320" s="11" t="s">
        <v>1109</v>
      </c>
      <c r="I320" s="10" t="s">
        <v>1110</v>
      </c>
      <c r="J320" s="63">
        <v>113</v>
      </c>
      <c r="K320" s="9">
        <v>45139</v>
      </c>
      <c r="L320" s="9">
        <v>45412</v>
      </c>
      <c r="M320" s="10">
        <v>282</v>
      </c>
      <c r="N320" s="9">
        <v>45370</v>
      </c>
      <c r="O320" s="52">
        <v>0</v>
      </c>
    </row>
    <row r="321" spans="1:15" ht="114.75" x14ac:dyDescent="0.25">
      <c r="A321" s="10" t="s">
        <v>1111</v>
      </c>
      <c r="B321" s="7" t="s">
        <v>12</v>
      </c>
      <c r="C321" s="27" t="s">
        <v>138</v>
      </c>
      <c r="D321" s="10" t="s">
        <v>1112</v>
      </c>
      <c r="E321" s="10" t="s">
        <v>1064</v>
      </c>
      <c r="F321" s="11" t="s">
        <v>859</v>
      </c>
      <c r="G321" s="10" t="s">
        <v>1113</v>
      </c>
      <c r="H321" s="11" t="s">
        <v>859</v>
      </c>
      <c r="I321" s="10" t="s">
        <v>1113</v>
      </c>
      <c r="J321" s="63">
        <v>18241.86</v>
      </c>
      <c r="K321" s="9">
        <v>45139</v>
      </c>
      <c r="L321" s="9">
        <v>45412</v>
      </c>
      <c r="M321" s="10">
        <v>282</v>
      </c>
      <c r="N321" s="9">
        <v>45370</v>
      </c>
      <c r="O321" s="52">
        <v>4827.25</v>
      </c>
    </row>
    <row r="322" spans="1:15" ht="114.75" x14ac:dyDescent="0.25">
      <c r="A322" s="10" t="s">
        <v>1114</v>
      </c>
      <c r="B322" s="7" t="s">
        <v>12</v>
      </c>
      <c r="C322" s="27" t="s">
        <v>138</v>
      </c>
      <c r="D322" s="10" t="s">
        <v>1115</v>
      </c>
      <c r="E322" s="10" t="s">
        <v>1064</v>
      </c>
      <c r="F322" s="11" t="s">
        <v>859</v>
      </c>
      <c r="G322" s="10" t="s">
        <v>1113</v>
      </c>
      <c r="H322" s="11" t="s">
        <v>859</v>
      </c>
      <c r="I322" s="10" t="s">
        <v>1113</v>
      </c>
      <c r="J322" s="63">
        <v>5130.32</v>
      </c>
      <c r="K322" s="9">
        <v>45139</v>
      </c>
      <c r="L322" s="9">
        <v>45412</v>
      </c>
      <c r="M322" s="10">
        <v>282</v>
      </c>
      <c r="N322" s="9">
        <v>45370</v>
      </c>
      <c r="O322" s="52">
        <v>0</v>
      </c>
    </row>
    <row r="323" spans="1:15" ht="114.75" x14ac:dyDescent="0.25">
      <c r="A323" s="10" t="s">
        <v>1116</v>
      </c>
      <c r="B323" s="7" t="s">
        <v>12</v>
      </c>
      <c r="C323" s="27" t="s">
        <v>138</v>
      </c>
      <c r="D323" s="10" t="s">
        <v>1117</v>
      </c>
      <c r="E323" s="10" t="s">
        <v>1064</v>
      </c>
      <c r="F323" s="11" t="s">
        <v>859</v>
      </c>
      <c r="G323" s="10" t="s">
        <v>1113</v>
      </c>
      <c r="H323" s="11" t="s">
        <v>859</v>
      </c>
      <c r="I323" s="10" t="s">
        <v>1113</v>
      </c>
      <c r="J323" s="63">
        <v>3956.46</v>
      </c>
      <c r="K323" s="9">
        <v>45139</v>
      </c>
      <c r="L323" s="9">
        <v>45412</v>
      </c>
      <c r="M323" s="10">
        <v>282</v>
      </c>
      <c r="N323" s="9">
        <v>45370</v>
      </c>
      <c r="O323" s="52">
        <v>0</v>
      </c>
    </row>
    <row r="324" spans="1:15" ht="127.5" x14ac:dyDescent="0.25">
      <c r="A324" s="10" t="s">
        <v>1118</v>
      </c>
      <c r="B324" s="7" t="s">
        <v>12</v>
      </c>
      <c r="C324" s="27" t="s">
        <v>138</v>
      </c>
      <c r="D324" s="10" t="s">
        <v>1119</v>
      </c>
      <c r="E324" s="10" t="s">
        <v>1064</v>
      </c>
      <c r="F324" s="10" t="s">
        <v>958</v>
      </c>
      <c r="G324" s="10" t="s">
        <v>1120</v>
      </c>
      <c r="H324" s="11" t="s">
        <v>958</v>
      </c>
      <c r="I324" s="10" t="s">
        <v>1120</v>
      </c>
      <c r="J324" s="63">
        <v>4950</v>
      </c>
      <c r="K324" s="9">
        <v>45139</v>
      </c>
      <c r="L324" s="9">
        <v>45412</v>
      </c>
      <c r="M324" s="10">
        <v>282</v>
      </c>
      <c r="N324" s="9">
        <v>45370</v>
      </c>
      <c r="O324" s="52">
        <v>0</v>
      </c>
    </row>
    <row r="325" spans="1:15" ht="127.5" x14ac:dyDescent="0.25">
      <c r="A325" s="10" t="s">
        <v>1121</v>
      </c>
      <c r="B325" s="7" t="s">
        <v>12</v>
      </c>
      <c r="C325" s="27" t="s">
        <v>138</v>
      </c>
      <c r="D325" s="10" t="s">
        <v>1122</v>
      </c>
      <c r="E325" s="10" t="s">
        <v>1064</v>
      </c>
      <c r="F325" s="10" t="s">
        <v>958</v>
      </c>
      <c r="G325" s="10" t="s">
        <v>1120</v>
      </c>
      <c r="H325" s="11" t="s">
        <v>958</v>
      </c>
      <c r="I325" s="10" t="s">
        <v>1120</v>
      </c>
      <c r="J325" s="63">
        <v>12007</v>
      </c>
      <c r="K325" s="9">
        <v>45139</v>
      </c>
      <c r="L325" s="9">
        <v>45412</v>
      </c>
      <c r="M325" s="10">
        <v>282</v>
      </c>
      <c r="N325" s="9">
        <v>45370</v>
      </c>
      <c r="O325" s="52">
        <v>0</v>
      </c>
    </row>
    <row r="326" spans="1:15" ht="114.75" x14ac:dyDescent="0.25">
      <c r="A326" s="10" t="s">
        <v>1123</v>
      </c>
      <c r="B326" s="7" t="s">
        <v>12</v>
      </c>
      <c r="C326" s="27" t="s">
        <v>138</v>
      </c>
      <c r="D326" s="10" t="s">
        <v>1124</v>
      </c>
      <c r="E326" s="10" t="s">
        <v>1064</v>
      </c>
      <c r="F326" s="11" t="s">
        <v>1125</v>
      </c>
      <c r="G326" s="10" t="s">
        <v>1126</v>
      </c>
      <c r="H326" s="11" t="s">
        <v>1125</v>
      </c>
      <c r="I326" s="10" t="s">
        <v>1126</v>
      </c>
      <c r="J326" s="63">
        <v>925</v>
      </c>
      <c r="K326" s="9">
        <v>45170</v>
      </c>
      <c r="L326" s="9">
        <v>45443</v>
      </c>
      <c r="M326" s="10">
        <v>282</v>
      </c>
      <c r="N326" s="9">
        <v>45370</v>
      </c>
      <c r="O326" s="52">
        <v>0</v>
      </c>
    </row>
    <row r="327" spans="1:15" ht="114.75" x14ac:dyDescent="0.25">
      <c r="A327" s="10" t="s">
        <v>1127</v>
      </c>
      <c r="B327" s="7" t="s">
        <v>12</v>
      </c>
      <c r="C327" s="27" t="s">
        <v>138</v>
      </c>
      <c r="D327" s="10" t="s">
        <v>1128</v>
      </c>
      <c r="E327" s="10" t="s">
        <v>1064</v>
      </c>
      <c r="F327" s="11" t="s">
        <v>1129</v>
      </c>
      <c r="G327" s="10" t="s">
        <v>1130</v>
      </c>
      <c r="H327" s="11" t="s">
        <v>1129</v>
      </c>
      <c r="I327" s="10" t="s">
        <v>1130</v>
      </c>
      <c r="J327" s="63" t="s">
        <v>1131</v>
      </c>
      <c r="K327" s="9">
        <v>45170</v>
      </c>
      <c r="L327" s="9">
        <v>45443</v>
      </c>
      <c r="M327" s="10">
        <v>282</v>
      </c>
      <c r="N327" s="9">
        <v>45370</v>
      </c>
      <c r="O327" s="52">
        <v>0</v>
      </c>
    </row>
    <row r="328" spans="1:15" ht="114.75" x14ac:dyDescent="0.25">
      <c r="A328" s="10" t="s">
        <v>1132</v>
      </c>
      <c r="B328" s="7" t="s">
        <v>12</v>
      </c>
      <c r="C328" s="27" t="s">
        <v>138</v>
      </c>
      <c r="D328" s="10" t="s">
        <v>1133</v>
      </c>
      <c r="E328" s="10" t="s">
        <v>1064</v>
      </c>
      <c r="F328" s="10" t="s">
        <v>1134</v>
      </c>
      <c r="G328" s="10" t="s">
        <v>1135</v>
      </c>
      <c r="H328" s="11" t="s">
        <v>1134</v>
      </c>
      <c r="I328" s="10" t="s">
        <v>1135</v>
      </c>
      <c r="J328" s="63">
        <v>1056</v>
      </c>
      <c r="K328" s="10" t="s">
        <v>1136</v>
      </c>
      <c r="L328" s="9">
        <v>45443</v>
      </c>
      <c r="M328" s="10">
        <v>282</v>
      </c>
      <c r="N328" s="9">
        <v>45370</v>
      </c>
      <c r="O328" s="52">
        <v>0</v>
      </c>
    </row>
    <row r="329" spans="1:15" ht="114.75" x14ac:dyDescent="0.25">
      <c r="A329" s="10" t="s">
        <v>1137</v>
      </c>
      <c r="B329" s="7" t="s">
        <v>12</v>
      </c>
      <c r="C329" s="27" t="s">
        <v>138</v>
      </c>
      <c r="D329" s="10" t="s">
        <v>1138</v>
      </c>
      <c r="E329" s="10" t="s">
        <v>1064</v>
      </c>
      <c r="F329" s="11" t="s">
        <v>733</v>
      </c>
      <c r="G329" s="10" t="s">
        <v>1139</v>
      </c>
      <c r="H329" s="11" t="s">
        <v>733</v>
      </c>
      <c r="I329" s="10" t="s">
        <v>1139</v>
      </c>
      <c r="J329" s="10">
        <v>510.72</v>
      </c>
      <c r="K329" s="9">
        <v>45323</v>
      </c>
      <c r="L329" s="9">
        <v>45443</v>
      </c>
      <c r="M329" s="10">
        <v>384</v>
      </c>
      <c r="N329" s="9">
        <v>45406</v>
      </c>
      <c r="O329" s="52">
        <v>0</v>
      </c>
    </row>
    <row r="330" spans="1:15" ht="114.75" x14ac:dyDescent="0.25">
      <c r="A330" s="2" t="s">
        <v>1140</v>
      </c>
      <c r="B330" s="7" t="s">
        <v>12</v>
      </c>
      <c r="C330" s="27" t="s">
        <v>138</v>
      </c>
      <c r="D330" s="10" t="s">
        <v>1141</v>
      </c>
      <c r="E330" s="10" t="s">
        <v>1064</v>
      </c>
      <c r="F330" s="11" t="s">
        <v>737</v>
      </c>
      <c r="G330" s="10" t="s">
        <v>1142</v>
      </c>
      <c r="H330" s="11" t="s">
        <v>737</v>
      </c>
      <c r="I330" s="10" t="s">
        <v>1142</v>
      </c>
      <c r="J330" s="14">
        <v>4575</v>
      </c>
      <c r="K330" s="9">
        <v>45323</v>
      </c>
      <c r="L330" s="9">
        <v>45443</v>
      </c>
      <c r="M330" s="10">
        <v>384</v>
      </c>
      <c r="N330" s="9">
        <v>45406</v>
      </c>
      <c r="O330" s="52">
        <v>0</v>
      </c>
    </row>
    <row r="331" spans="1:15" ht="114.75" x14ac:dyDescent="0.25">
      <c r="A331" s="10" t="s">
        <v>1143</v>
      </c>
      <c r="B331" s="7" t="s">
        <v>12</v>
      </c>
      <c r="C331" s="27" t="s">
        <v>138</v>
      </c>
      <c r="D331" s="10" t="s">
        <v>1144</v>
      </c>
      <c r="E331" s="10" t="s">
        <v>1064</v>
      </c>
      <c r="F331" s="11" t="s">
        <v>741</v>
      </c>
      <c r="G331" s="10" t="s">
        <v>1145</v>
      </c>
      <c r="H331" s="11" t="s">
        <v>741</v>
      </c>
      <c r="I331" s="10" t="s">
        <v>1145</v>
      </c>
      <c r="J331" s="14">
        <v>1795.44</v>
      </c>
      <c r="K331" s="9">
        <v>45323</v>
      </c>
      <c r="L331" s="9">
        <v>45443</v>
      </c>
      <c r="M331" s="10">
        <v>384</v>
      </c>
      <c r="N331" s="9">
        <v>45406</v>
      </c>
      <c r="O331" s="52">
        <v>0</v>
      </c>
    </row>
    <row r="332" spans="1:15" ht="114.75" x14ac:dyDescent="0.25">
      <c r="A332" s="2" t="s">
        <v>1146</v>
      </c>
      <c r="B332" s="7" t="s">
        <v>12</v>
      </c>
      <c r="C332" s="27" t="s">
        <v>138</v>
      </c>
      <c r="D332" s="10" t="s">
        <v>1147</v>
      </c>
      <c r="E332" s="10" t="s">
        <v>1064</v>
      </c>
      <c r="F332" s="11" t="s">
        <v>741</v>
      </c>
      <c r="G332" s="10" t="s">
        <v>1145</v>
      </c>
      <c r="H332" s="11" t="s">
        <v>741</v>
      </c>
      <c r="I332" s="10" t="s">
        <v>1145</v>
      </c>
      <c r="J332" s="14">
        <v>933.33</v>
      </c>
      <c r="K332" s="9">
        <v>45323</v>
      </c>
      <c r="L332" s="9">
        <v>45443</v>
      </c>
      <c r="M332" s="10">
        <v>384</v>
      </c>
      <c r="N332" s="9">
        <v>45406</v>
      </c>
      <c r="O332" s="52">
        <v>0</v>
      </c>
    </row>
    <row r="333" spans="1:15" ht="140.25" x14ac:dyDescent="0.25">
      <c r="A333" s="10" t="s">
        <v>1148</v>
      </c>
      <c r="B333" s="7" t="s">
        <v>12</v>
      </c>
      <c r="C333" s="27" t="s">
        <v>138</v>
      </c>
      <c r="D333" s="10" t="s">
        <v>1149</v>
      </c>
      <c r="E333" s="10" t="s">
        <v>1064</v>
      </c>
      <c r="F333" s="11" t="s">
        <v>1150</v>
      </c>
      <c r="G333" s="10" t="s">
        <v>1151</v>
      </c>
      <c r="H333" s="11" t="s">
        <v>1150</v>
      </c>
      <c r="I333" s="10" t="s">
        <v>1151</v>
      </c>
      <c r="J333" s="94">
        <v>25968.09</v>
      </c>
      <c r="K333" s="9">
        <v>45292</v>
      </c>
      <c r="L333" s="9">
        <v>45473</v>
      </c>
      <c r="M333" s="10">
        <v>384</v>
      </c>
      <c r="N333" s="9">
        <v>45406</v>
      </c>
      <c r="O333" s="52">
        <v>19099.180000000004</v>
      </c>
    </row>
    <row r="334" spans="1:15" ht="114.75" x14ac:dyDescent="0.25">
      <c r="A334" s="10" t="s">
        <v>1152</v>
      </c>
      <c r="B334" s="7" t="s">
        <v>12</v>
      </c>
      <c r="C334" s="27" t="s">
        <v>138</v>
      </c>
      <c r="D334" s="10" t="s">
        <v>1153</v>
      </c>
      <c r="E334" s="10" t="s">
        <v>1064</v>
      </c>
      <c r="F334" s="11" t="s">
        <v>900</v>
      </c>
      <c r="G334" s="10" t="s">
        <v>1154</v>
      </c>
      <c r="H334" s="11" t="s">
        <v>900</v>
      </c>
      <c r="I334" s="10" t="s">
        <v>1154</v>
      </c>
      <c r="J334" s="63">
        <v>48450</v>
      </c>
      <c r="K334" s="9">
        <v>45292</v>
      </c>
      <c r="L334" s="9">
        <v>45473</v>
      </c>
      <c r="M334" s="10">
        <v>384</v>
      </c>
      <c r="N334" s="9">
        <v>45406</v>
      </c>
      <c r="O334" s="52">
        <v>30600</v>
      </c>
    </row>
    <row r="335" spans="1:15" ht="114.75" x14ac:dyDescent="0.25">
      <c r="A335" s="10" t="s">
        <v>1155</v>
      </c>
      <c r="B335" s="7" t="s">
        <v>12</v>
      </c>
      <c r="C335" s="27" t="s">
        <v>138</v>
      </c>
      <c r="D335" s="10" t="s">
        <v>1156</v>
      </c>
      <c r="E335" s="10" t="s">
        <v>1064</v>
      </c>
      <c r="F335" s="11" t="s">
        <v>1157</v>
      </c>
      <c r="G335" s="10" t="s">
        <v>1158</v>
      </c>
      <c r="H335" s="11" t="s">
        <v>1157</v>
      </c>
      <c r="I335" s="10" t="s">
        <v>1158</v>
      </c>
      <c r="J335" s="63">
        <v>14251</v>
      </c>
      <c r="K335" s="9">
        <v>45292</v>
      </c>
      <c r="L335" s="9">
        <v>45473</v>
      </c>
      <c r="M335" s="10">
        <v>384</v>
      </c>
      <c r="N335" s="9">
        <v>45406</v>
      </c>
      <c r="O335" s="52">
        <v>0</v>
      </c>
    </row>
    <row r="336" spans="1:15" ht="114.75" x14ac:dyDescent="0.25">
      <c r="A336" s="10" t="s">
        <v>1159</v>
      </c>
      <c r="B336" s="7" t="s">
        <v>12</v>
      </c>
      <c r="C336" s="27" t="s">
        <v>138</v>
      </c>
      <c r="D336" s="10" t="s">
        <v>1160</v>
      </c>
      <c r="E336" s="10" t="s">
        <v>1064</v>
      </c>
      <c r="F336" s="11" t="s">
        <v>1161</v>
      </c>
      <c r="G336" s="10" t="s">
        <v>1162</v>
      </c>
      <c r="H336" s="11" t="s">
        <v>1161</v>
      </c>
      <c r="I336" s="10" t="s">
        <v>1162</v>
      </c>
      <c r="J336" s="63">
        <v>37500</v>
      </c>
      <c r="K336" s="9">
        <v>45292</v>
      </c>
      <c r="L336" s="9">
        <v>45473</v>
      </c>
      <c r="M336" s="10">
        <v>384</v>
      </c>
      <c r="N336" s="9">
        <v>45406</v>
      </c>
      <c r="O336" s="52">
        <v>24500</v>
      </c>
    </row>
    <row r="337" spans="1:15" ht="140.25" x14ac:dyDescent="0.25">
      <c r="A337" s="10" t="s">
        <v>1163</v>
      </c>
      <c r="B337" s="7" t="s">
        <v>12</v>
      </c>
      <c r="C337" s="27" t="s">
        <v>138</v>
      </c>
      <c r="D337" s="10" t="s">
        <v>1164</v>
      </c>
      <c r="E337" s="10" t="s">
        <v>1064</v>
      </c>
      <c r="F337" s="11" t="s">
        <v>859</v>
      </c>
      <c r="G337" s="10" t="s">
        <v>1165</v>
      </c>
      <c r="H337" s="11" t="s">
        <v>859</v>
      </c>
      <c r="I337" s="10" t="s">
        <v>1165</v>
      </c>
      <c r="J337" s="63">
        <v>38750</v>
      </c>
      <c r="K337" s="9">
        <v>45352</v>
      </c>
      <c r="L337" s="9">
        <v>45473</v>
      </c>
      <c r="M337" s="10">
        <v>503</v>
      </c>
      <c r="N337" s="9">
        <v>45443</v>
      </c>
      <c r="O337" s="52">
        <v>31200</v>
      </c>
    </row>
    <row r="338" spans="1:15" ht="153" x14ac:dyDescent="0.25">
      <c r="A338" s="88" t="s">
        <v>1166</v>
      </c>
      <c r="B338" s="7" t="s">
        <v>12</v>
      </c>
      <c r="C338" s="27" t="s">
        <v>138</v>
      </c>
      <c r="D338" s="88" t="s">
        <v>1167</v>
      </c>
      <c r="E338" s="88" t="s">
        <v>1053</v>
      </c>
      <c r="F338" s="92" t="s">
        <v>386</v>
      </c>
      <c r="G338" s="88" t="s">
        <v>387</v>
      </c>
      <c r="H338" s="92" t="s">
        <v>386</v>
      </c>
      <c r="I338" s="88" t="s">
        <v>387</v>
      </c>
      <c r="J338" s="90">
        <v>139000</v>
      </c>
      <c r="K338" s="61">
        <v>45351</v>
      </c>
      <c r="L338" s="61">
        <v>45473</v>
      </c>
      <c r="M338" s="27">
        <v>188</v>
      </c>
      <c r="N338" s="46">
        <v>45344</v>
      </c>
      <c r="O338" s="52">
        <v>66000</v>
      </c>
    </row>
    <row r="339" spans="1:15" ht="89.25" x14ac:dyDescent="0.25">
      <c r="A339" s="27" t="s">
        <v>1168</v>
      </c>
      <c r="B339" s="7" t="s">
        <v>12</v>
      </c>
      <c r="C339" s="27" t="s">
        <v>138</v>
      </c>
      <c r="D339" s="27" t="s">
        <v>1169</v>
      </c>
      <c r="E339" s="27" t="s">
        <v>1170</v>
      </c>
      <c r="F339" s="26" t="s">
        <v>1171</v>
      </c>
      <c r="G339" s="27" t="s">
        <v>1172</v>
      </c>
      <c r="H339" s="44" t="s">
        <v>1171</v>
      </c>
      <c r="I339" s="27" t="s">
        <v>1172</v>
      </c>
      <c r="J339" s="45">
        <v>787.5</v>
      </c>
      <c r="K339" s="46">
        <v>45386</v>
      </c>
      <c r="L339" s="46">
        <v>45386</v>
      </c>
      <c r="M339" s="27">
        <v>325</v>
      </c>
      <c r="N339" s="46">
        <v>45386</v>
      </c>
      <c r="O339" s="52">
        <v>787.5</v>
      </c>
    </row>
    <row r="340" spans="1:15" ht="89.25" x14ac:dyDescent="0.25">
      <c r="A340" s="88" t="s">
        <v>1173</v>
      </c>
      <c r="B340" s="7" t="s">
        <v>12</v>
      </c>
      <c r="C340" s="27" t="s">
        <v>138</v>
      </c>
      <c r="D340" s="88" t="s">
        <v>1174</v>
      </c>
      <c r="E340" s="88" t="s">
        <v>1053</v>
      </c>
      <c r="F340" s="93" t="s">
        <v>1175</v>
      </c>
      <c r="G340" s="88" t="s">
        <v>1176</v>
      </c>
      <c r="H340" s="89" t="s">
        <v>1175</v>
      </c>
      <c r="I340" s="88" t="s">
        <v>1176</v>
      </c>
      <c r="J340" s="90">
        <v>997.5</v>
      </c>
      <c r="K340" s="61">
        <v>45300</v>
      </c>
      <c r="L340" s="10" t="s">
        <v>1177</v>
      </c>
      <c r="M340" s="88">
        <v>76</v>
      </c>
      <c r="N340" s="61">
        <v>45314</v>
      </c>
      <c r="O340" s="52">
        <v>997.5</v>
      </c>
    </row>
    <row r="341" spans="1:15" ht="89.25" x14ac:dyDescent="0.25">
      <c r="A341" s="28" t="s">
        <v>1178</v>
      </c>
      <c r="B341" s="7" t="s">
        <v>12</v>
      </c>
      <c r="C341" s="27" t="s">
        <v>138</v>
      </c>
      <c r="D341" s="28" t="s">
        <v>1179</v>
      </c>
      <c r="E341" s="88" t="s">
        <v>1053</v>
      </c>
      <c r="F341" s="93" t="s">
        <v>1180</v>
      </c>
      <c r="G341" s="88" t="s">
        <v>1181</v>
      </c>
      <c r="H341" s="60" t="s">
        <v>1180</v>
      </c>
      <c r="I341" s="27" t="s">
        <v>1182</v>
      </c>
      <c r="J341" s="45">
        <v>558.07000000000005</v>
      </c>
      <c r="K341" s="61">
        <v>45313</v>
      </c>
      <c r="L341" s="10" t="s">
        <v>1177</v>
      </c>
      <c r="M341" s="88">
        <v>76</v>
      </c>
      <c r="N341" s="61">
        <v>45314</v>
      </c>
      <c r="O341" s="52">
        <v>558.07000000000005</v>
      </c>
    </row>
    <row r="342" spans="1:15" ht="102" x14ac:dyDescent="0.25">
      <c r="A342" s="28" t="s">
        <v>1183</v>
      </c>
      <c r="B342" s="7" t="s">
        <v>12</v>
      </c>
      <c r="C342" s="27" t="s">
        <v>138</v>
      </c>
      <c r="D342" s="28" t="s">
        <v>1184</v>
      </c>
      <c r="E342" s="88" t="s">
        <v>1053</v>
      </c>
      <c r="F342" s="44" t="s">
        <v>1185</v>
      </c>
      <c r="G342" s="27" t="s">
        <v>1186</v>
      </c>
      <c r="H342" s="44" t="s">
        <v>1185</v>
      </c>
      <c r="I342" s="27" t="s">
        <v>1186</v>
      </c>
      <c r="J342" s="45">
        <v>1139.2</v>
      </c>
      <c r="K342" s="9">
        <v>45315</v>
      </c>
      <c r="L342" s="10" t="s">
        <v>1177</v>
      </c>
      <c r="M342" s="88">
        <v>114</v>
      </c>
      <c r="N342" s="61">
        <v>45324</v>
      </c>
      <c r="O342" s="52">
        <v>1139.2</v>
      </c>
    </row>
    <row r="343" spans="1:15" ht="369.75" x14ac:dyDescent="0.25">
      <c r="A343" s="88" t="s">
        <v>1187</v>
      </c>
      <c r="B343" s="7" t="s">
        <v>12</v>
      </c>
      <c r="C343" s="27" t="s">
        <v>138</v>
      </c>
      <c r="D343" s="88" t="s">
        <v>1188</v>
      </c>
      <c r="E343" s="88" t="s">
        <v>808</v>
      </c>
      <c r="F343" s="17" t="s">
        <v>1189</v>
      </c>
      <c r="G343" s="95" t="s">
        <v>1190</v>
      </c>
      <c r="H343" s="17" t="s">
        <v>1189</v>
      </c>
      <c r="I343" s="95" t="s">
        <v>1190</v>
      </c>
      <c r="J343" s="90">
        <v>7974</v>
      </c>
      <c r="K343" s="65">
        <v>45289</v>
      </c>
      <c r="L343" s="10" t="s">
        <v>1177</v>
      </c>
      <c r="M343" s="88">
        <v>126</v>
      </c>
      <c r="N343" s="61">
        <v>45328</v>
      </c>
      <c r="O343" s="52">
        <v>7974</v>
      </c>
    </row>
    <row r="344" spans="1:15" ht="89.25" x14ac:dyDescent="0.25">
      <c r="A344" s="27" t="s">
        <v>1191</v>
      </c>
      <c r="B344" s="7" t="s">
        <v>12</v>
      </c>
      <c r="C344" s="27" t="s">
        <v>138</v>
      </c>
      <c r="D344" s="27" t="s">
        <v>1192</v>
      </c>
      <c r="E344" s="88" t="s">
        <v>1193</v>
      </c>
      <c r="F344" s="92" t="s">
        <v>1194</v>
      </c>
      <c r="G344" s="88" t="s">
        <v>1195</v>
      </c>
      <c r="H344" s="92" t="s">
        <v>1194</v>
      </c>
      <c r="I344" s="88" t="s">
        <v>1195</v>
      </c>
      <c r="J344" s="90">
        <v>462</v>
      </c>
      <c r="K344" s="96">
        <v>45348</v>
      </c>
      <c r="L344" s="10" t="s">
        <v>1177</v>
      </c>
      <c r="M344" s="88">
        <v>127</v>
      </c>
      <c r="N344" s="61">
        <v>45329</v>
      </c>
      <c r="O344" s="52">
        <v>462</v>
      </c>
    </row>
    <row r="345" spans="1:15" ht="102" x14ac:dyDescent="0.25">
      <c r="A345" s="27" t="s">
        <v>1196</v>
      </c>
      <c r="B345" s="7" t="s">
        <v>12</v>
      </c>
      <c r="C345" s="27" t="s">
        <v>138</v>
      </c>
      <c r="D345" s="27" t="s">
        <v>1197</v>
      </c>
      <c r="E345" s="88" t="s">
        <v>1198</v>
      </c>
      <c r="F345" s="44" t="s">
        <v>1199</v>
      </c>
      <c r="G345" s="27" t="s">
        <v>1200</v>
      </c>
      <c r="H345" s="44" t="s">
        <v>1199</v>
      </c>
      <c r="I345" s="27" t="s">
        <v>1200</v>
      </c>
      <c r="J345" s="45">
        <v>414.34</v>
      </c>
      <c r="K345" s="9">
        <v>45350</v>
      </c>
      <c r="L345" s="10" t="s">
        <v>1177</v>
      </c>
      <c r="M345" s="27">
        <v>188</v>
      </c>
      <c r="N345" s="46">
        <v>45344</v>
      </c>
      <c r="O345" s="52">
        <v>0</v>
      </c>
    </row>
    <row r="346" spans="1:15" ht="89.25" x14ac:dyDescent="0.25">
      <c r="A346" s="27" t="s">
        <v>1201</v>
      </c>
      <c r="B346" s="7" t="s">
        <v>12</v>
      </c>
      <c r="C346" s="27" t="s">
        <v>138</v>
      </c>
      <c r="D346" s="27" t="s">
        <v>1202</v>
      </c>
      <c r="E346" s="88" t="s">
        <v>1170</v>
      </c>
      <c r="F346" s="44" t="s">
        <v>1203</v>
      </c>
      <c r="G346" s="27" t="s">
        <v>1204</v>
      </c>
      <c r="H346" s="44" t="s">
        <v>1203</v>
      </c>
      <c r="I346" s="27" t="s">
        <v>1204</v>
      </c>
      <c r="J346" s="45">
        <v>3992</v>
      </c>
      <c r="K346" s="96">
        <v>45350</v>
      </c>
      <c r="L346" s="10" t="s">
        <v>1177</v>
      </c>
      <c r="M346" s="27">
        <v>188</v>
      </c>
      <c r="N346" s="46">
        <v>45344</v>
      </c>
      <c r="O346" s="52">
        <v>3992</v>
      </c>
    </row>
    <row r="347" spans="1:15" ht="102" x14ac:dyDescent="0.25">
      <c r="A347" s="27" t="s">
        <v>1205</v>
      </c>
      <c r="B347" s="7" t="s">
        <v>12</v>
      </c>
      <c r="C347" s="27" t="s">
        <v>138</v>
      </c>
      <c r="D347" s="27" t="s">
        <v>1206</v>
      </c>
      <c r="E347" s="88" t="s">
        <v>1170</v>
      </c>
      <c r="F347" s="44" t="s">
        <v>1185</v>
      </c>
      <c r="G347" s="27" t="s">
        <v>1186</v>
      </c>
      <c r="H347" s="44" t="s">
        <v>1185</v>
      </c>
      <c r="I347" s="27" t="s">
        <v>1186</v>
      </c>
      <c r="J347" s="45">
        <v>1184.8000000000002</v>
      </c>
      <c r="K347" s="96">
        <v>45338</v>
      </c>
      <c r="L347" s="10" t="s">
        <v>1177</v>
      </c>
      <c r="M347" s="27">
        <v>188</v>
      </c>
      <c r="N347" s="46">
        <v>45344</v>
      </c>
      <c r="O347" s="52">
        <v>1184.8</v>
      </c>
    </row>
    <row r="348" spans="1:15" ht="89.25" x14ac:dyDescent="0.25">
      <c r="A348" s="27" t="s">
        <v>1207</v>
      </c>
      <c r="B348" s="7" t="s">
        <v>12</v>
      </c>
      <c r="C348" s="27" t="s">
        <v>138</v>
      </c>
      <c r="D348" s="27" t="s">
        <v>1208</v>
      </c>
      <c r="E348" s="88" t="s">
        <v>1209</v>
      </c>
      <c r="F348" s="44" t="s">
        <v>1210</v>
      </c>
      <c r="G348" s="27" t="s">
        <v>1211</v>
      </c>
      <c r="H348" s="44" t="s">
        <v>1210</v>
      </c>
      <c r="I348" s="27" t="s">
        <v>1211</v>
      </c>
      <c r="J348" s="45">
        <v>294.88</v>
      </c>
      <c r="K348" s="96">
        <v>45350</v>
      </c>
      <c r="L348" s="10" t="s">
        <v>1177</v>
      </c>
      <c r="M348" s="27">
        <v>188</v>
      </c>
      <c r="N348" s="46">
        <v>45344</v>
      </c>
      <c r="O348" s="52">
        <v>294.88</v>
      </c>
    </row>
    <row r="349" spans="1:15" ht="114.75" x14ac:dyDescent="0.25">
      <c r="A349" s="27" t="s">
        <v>1212</v>
      </c>
      <c r="B349" s="7" t="s">
        <v>12</v>
      </c>
      <c r="C349" s="27" t="s">
        <v>138</v>
      </c>
      <c r="D349" s="27" t="s">
        <v>1213</v>
      </c>
      <c r="E349" s="88" t="s">
        <v>1170</v>
      </c>
      <c r="F349" s="44" t="s">
        <v>1214</v>
      </c>
      <c r="G349" s="27" t="s">
        <v>1215</v>
      </c>
      <c r="H349" s="44" t="s">
        <v>1214</v>
      </c>
      <c r="I349" s="27" t="s">
        <v>1215</v>
      </c>
      <c r="J349" s="45">
        <v>357</v>
      </c>
      <c r="K349" s="96">
        <v>45369</v>
      </c>
      <c r="L349" s="10" t="s">
        <v>1177</v>
      </c>
      <c r="M349" s="27">
        <v>188</v>
      </c>
      <c r="N349" s="46">
        <v>45344</v>
      </c>
      <c r="O349" s="52">
        <v>357</v>
      </c>
    </row>
    <row r="350" spans="1:15" ht="114.75" x14ac:dyDescent="0.25">
      <c r="A350" s="28" t="s">
        <v>1216</v>
      </c>
      <c r="B350" s="7" t="s">
        <v>12</v>
      </c>
      <c r="C350" s="27" t="s">
        <v>138</v>
      </c>
      <c r="D350" s="28" t="s">
        <v>1217</v>
      </c>
      <c r="E350" s="28" t="s">
        <v>1170</v>
      </c>
      <c r="F350" s="97" t="s">
        <v>1218</v>
      </c>
      <c r="G350" s="28" t="s">
        <v>1219</v>
      </c>
      <c r="H350" s="97" t="s">
        <v>1218</v>
      </c>
      <c r="I350" s="28" t="s">
        <v>1219</v>
      </c>
      <c r="J350" s="98">
        <v>1200</v>
      </c>
      <c r="K350" s="65">
        <v>45359</v>
      </c>
      <c r="L350" s="10" t="s">
        <v>1177</v>
      </c>
      <c r="M350" s="99">
        <v>250</v>
      </c>
      <c r="N350" s="65">
        <v>45359</v>
      </c>
      <c r="O350" s="52">
        <v>1200</v>
      </c>
    </row>
    <row r="351" spans="1:15" ht="140.25" x14ac:dyDescent="0.25">
      <c r="A351" s="27" t="s">
        <v>1220</v>
      </c>
      <c r="B351" s="7" t="s">
        <v>12</v>
      </c>
      <c r="C351" s="27" t="s">
        <v>138</v>
      </c>
      <c r="D351" s="27" t="s">
        <v>1221</v>
      </c>
      <c r="E351" s="27" t="s">
        <v>1053</v>
      </c>
      <c r="F351" s="44" t="s">
        <v>1222</v>
      </c>
      <c r="G351" s="27" t="s">
        <v>1223</v>
      </c>
      <c r="H351" s="44" t="s">
        <v>1222</v>
      </c>
      <c r="I351" s="27" t="s">
        <v>1223</v>
      </c>
      <c r="J351" s="45">
        <v>690</v>
      </c>
      <c r="K351" s="61">
        <v>45387</v>
      </c>
      <c r="L351" s="10" t="s">
        <v>1177</v>
      </c>
      <c r="M351" s="27">
        <v>325</v>
      </c>
      <c r="N351" s="46">
        <v>45386</v>
      </c>
      <c r="O351" s="52">
        <v>690</v>
      </c>
    </row>
    <row r="352" spans="1:15" ht="89.25" x14ac:dyDescent="0.25">
      <c r="A352" s="27" t="s">
        <v>1224</v>
      </c>
      <c r="B352" s="7" t="s">
        <v>12</v>
      </c>
      <c r="C352" s="27" t="s">
        <v>138</v>
      </c>
      <c r="D352" s="27" t="s">
        <v>1225</v>
      </c>
      <c r="E352" s="88" t="s">
        <v>1170</v>
      </c>
      <c r="F352" s="44" t="s">
        <v>1226</v>
      </c>
      <c r="G352" s="27" t="s">
        <v>1227</v>
      </c>
      <c r="H352" s="44" t="s">
        <v>1226</v>
      </c>
      <c r="I352" s="27" t="s">
        <v>1227</v>
      </c>
      <c r="J352" s="45">
        <v>700</v>
      </c>
      <c r="K352" s="61">
        <v>45399</v>
      </c>
      <c r="L352" s="10" t="s">
        <v>1177</v>
      </c>
      <c r="M352" s="27">
        <v>356</v>
      </c>
      <c r="N352" s="46">
        <v>45394</v>
      </c>
      <c r="O352" s="52">
        <v>700</v>
      </c>
    </row>
    <row r="353" spans="1:15" ht="178.5" x14ac:dyDescent="0.25">
      <c r="A353" s="27" t="s">
        <v>1228</v>
      </c>
      <c r="B353" s="7" t="s">
        <v>12</v>
      </c>
      <c r="C353" s="27" t="s">
        <v>138</v>
      </c>
      <c r="D353" s="27" t="s">
        <v>1229</v>
      </c>
      <c r="E353" s="28" t="s">
        <v>1170</v>
      </c>
      <c r="F353" s="44" t="s">
        <v>1230</v>
      </c>
      <c r="G353" s="27" t="s">
        <v>1231</v>
      </c>
      <c r="H353" s="44" t="s">
        <v>1230</v>
      </c>
      <c r="I353" s="27" t="s">
        <v>1231</v>
      </c>
      <c r="J353" s="45">
        <v>4096.72</v>
      </c>
      <c r="K353" s="61">
        <v>45440</v>
      </c>
      <c r="L353" s="10" t="s">
        <v>1177</v>
      </c>
      <c r="M353" s="27">
        <v>479</v>
      </c>
      <c r="N353" s="46">
        <v>45435</v>
      </c>
      <c r="O353" s="52">
        <v>0</v>
      </c>
    </row>
    <row r="354" spans="1:15" ht="140.25" x14ac:dyDescent="0.25">
      <c r="A354" s="27" t="s">
        <v>1232</v>
      </c>
      <c r="B354" s="7" t="s">
        <v>12</v>
      </c>
      <c r="C354" s="27" t="s">
        <v>138</v>
      </c>
      <c r="D354" s="27" t="s">
        <v>1233</v>
      </c>
      <c r="E354" s="28" t="s">
        <v>1209</v>
      </c>
      <c r="F354" s="44" t="s">
        <v>1234</v>
      </c>
      <c r="G354" s="27" t="s">
        <v>1235</v>
      </c>
      <c r="H354" s="44" t="s">
        <v>1234</v>
      </c>
      <c r="I354" s="27" t="s">
        <v>1235</v>
      </c>
      <c r="J354" s="45">
        <v>1104</v>
      </c>
      <c r="K354" s="61">
        <v>45475</v>
      </c>
      <c r="L354" s="10" t="s">
        <v>1177</v>
      </c>
      <c r="M354" s="27">
        <v>479</v>
      </c>
      <c r="N354" s="46">
        <v>45435</v>
      </c>
      <c r="O354" s="52">
        <v>0</v>
      </c>
    </row>
    <row r="355" spans="1:15" ht="191.25" x14ac:dyDescent="0.25">
      <c r="A355" s="88" t="s">
        <v>1236</v>
      </c>
      <c r="B355" s="7" t="s">
        <v>12</v>
      </c>
      <c r="C355" s="27" t="s">
        <v>138</v>
      </c>
      <c r="D355" s="88" t="s">
        <v>1237</v>
      </c>
      <c r="E355" s="27" t="s">
        <v>1170</v>
      </c>
      <c r="F355" s="44" t="s">
        <v>1238</v>
      </c>
      <c r="G355" s="27" t="s">
        <v>1239</v>
      </c>
      <c r="H355" s="44" t="s">
        <v>1238</v>
      </c>
      <c r="I355" s="27" t="s">
        <v>1239</v>
      </c>
      <c r="J355" s="45">
        <v>275</v>
      </c>
      <c r="K355" s="46">
        <v>45341</v>
      </c>
      <c r="L355" s="10" t="s">
        <v>1177</v>
      </c>
      <c r="M355" s="27">
        <v>519</v>
      </c>
      <c r="N355" s="46">
        <v>45448</v>
      </c>
      <c r="O355" s="52">
        <v>275</v>
      </c>
    </row>
    <row r="356" spans="1:15" ht="76.5" x14ac:dyDescent="0.25">
      <c r="A356" s="27" t="s">
        <v>1240</v>
      </c>
      <c r="B356" s="7" t="s">
        <v>12</v>
      </c>
      <c r="C356" s="27" t="s">
        <v>138</v>
      </c>
      <c r="D356" s="27" t="s">
        <v>1241</v>
      </c>
      <c r="E356" s="28" t="s">
        <v>1170</v>
      </c>
      <c r="F356" s="44" t="s">
        <v>1242</v>
      </c>
      <c r="G356" s="27" t="s">
        <v>1243</v>
      </c>
      <c r="H356" s="44" t="s">
        <v>1242</v>
      </c>
      <c r="I356" s="27" t="s">
        <v>1243</v>
      </c>
      <c r="J356" s="45">
        <v>304.95999999999998</v>
      </c>
      <c r="K356" s="61">
        <v>45471</v>
      </c>
      <c r="L356" s="10" t="s">
        <v>1177</v>
      </c>
      <c r="M356" s="27">
        <v>583</v>
      </c>
      <c r="N356" s="46">
        <v>45468</v>
      </c>
      <c r="O356" s="52">
        <v>0</v>
      </c>
    </row>
  </sheetData>
  <sortState ref="A2:R59">
    <sortCondition ref="K1"/>
  </sortState>
  <mergeCells count="3">
    <mergeCell ref="A1:L1"/>
    <mergeCell ref="A2:L2"/>
    <mergeCell ref="A33:L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2024-07-18T12:30:36Z</dcterms:modified>
</cp:coreProperties>
</file>